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55" yWindow="-90" windowWidth="25320" windowHeight="15210"/>
  </bookViews>
  <sheets>
    <sheet name="GT4 BUILD FORM" sheetId="1" r:id="rId1"/>
    <sheet name="Part_Options" sheetId="2" r:id="rId2"/>
  </sheets>
  <definedNames>
    <definedName name="_xlnm._FilterDatabase" localSheetId="1" hidden="1">Part_Options!$A$1:$A$136</definedName>
  </definedNames>
  <calcPr calcId="145621"/>
</workbook>
</file>

<file path=xl/calcChain.xml><?xml version="1.0" encoding="utf-8"?>
<calcChain xmlns="http://schemas.openxmlformats.org/spreadsheetml/2006/main">
  <c r="D36" i="1" l="1"/>
  <c r="D46" i="1" l="1"/>
  <c r="D34" i="1"/>
  <c r="D55" i="1" l="1"/>
  <c r="D54" i="1"/>
  <c r="D53" i="1"/>
  <c r="D50" i="1"/>
  <c r="D49" i="1"/>
  <c r="D45" i="1"/>
  <c r="D44" i="1"/>
  <c r="D40" i="1"/>
  <c r="D39" i="1"/>
  <c r="D38" i="1"/>
  <c r="D37" i="1"/>
  <c r="D33" i="1"/>
  <c r="D32" i="1"/>
  <c r="D31" i="1"/>
  <c r="D25" i="1"/>
  <c r="D10" i="1"/>
  <c r="D9" i="1"/>
  <c r="D56" i="1" l="1"/>
  <c r="D57" i="1" s="1"/>
  <c r="D58" i="1" l="1"/>
  <c r="B68" i="1" s="1"/>
  <c r="B70" i="1" s="1"/>
</calcChain>
</file>

<file path=xl/sharedStrings.xml><?xml version="1.0" encoding="utf-8"?>
<sst xmlns="http://schemas.openxmlformats.org/spreadsheetml/2006/main" count="377" uniqueCount="348">
  <si>
    <t>#R15-RAIN-LIGHT</t>
  </si>
  <si>
    <t>#R15-ENDURANCE-DSHAFT</t>
  </si>
  <si>
    <t>#R15H021</t>
  </si>
  <si>
    <t>#R15T010</t>
  </si>
  <si>
    <t>Electrical</t>
  </si>
  <si>
    <t>#R15-DIAGNOSTIC</t>
  </si>
  <si>
    <t>#R15-SPOT-LIGHTS-2012</t>
  </si>
  <si>
    <t>Xenon spot lights with modified grill</t>
  </si>
  <si>
    <t>Interior</t>
  </si>
  <si>
    <t>#R15-SEAT-POLE-2012</t>
  </si>
  <si>
    <t>#R15-AIR-CON</t>
  </si>
  <si>
    <t>R15-OPT20</t>
  </si>
  <si>
    <t>Aston Martin solid white</t>
  </si>
  <si>
    <t>R15-OPT21</t>
  </si>
  <si>
    <t>R15-OPT22</t>
  </si>
  <si>
    <t>Aston Martin titanium silver</t>
  </si>
  <si>
    <t>R15-OPT26</t>
  </si>
  <si>
    <t>Match to sample</t>
  </si>
  <si>
    <t>Data System</t>
  </si>
  <si>
    <t>#R15Q018</t>
  </si>
  <si>
    <t>#R15Q023</t>
  </si>
  <si>
    <t>01F-152033</t>
  </si>
  <si>
    <t>R15-INDOOR-CAR-COVER</t>
  </si>
  <si>
    <t>R15-OUTDOOR-CAR-COVER</t>
  </si>
  <si>
    <t>R15-OPT29</t>
  </si>
  <si>
    <t>Further Information:</t>
  </si>
  <si>
    <t>CAR NO:</t>
  </si>
  <si>
    <t>DEPOSIT AMOUNT:</t>
  </si>
  <si>
    <t>DEPOSIT RECEIVED:</t>
  </si>
  <si>
    <t>FINAL AMOUNT:</t>
  </si>
  <si>
    <t>FINAL AMOUNT DUE:</t>
  </si>
  <si>
    <t>Terms</t>
  </si>
  <si>
    <t xml:space="preserve">I agree to be bound by and agree to the terms contained within this order form and the Prodrive standard terms and conditions. </t>
  </si>
  <si>
    <t>Date:</t>
  </si>
  <si>
    <t>F 02U V00 327-01</t>
  </si>
  <si>
    <t>Air-conditioning system</t>
  </si>
  <si>
    <t xml:space="preserve">DATE: </t>
  </si>
  <si>
    <t>Cosworth PI Omega Loom &amp; Pressure Sensor Kit</t>
  </si>
  <si>
    <t>#R15-BASE-CAR-4.7-2012</t>
  </si>
  <si>
    <t>#R15-SEAT-HANS-2012</t>
  </si>
  <si>
    <t>#R15-AIR-JACKS-2009</t>
  </si>
  <si>
    <t>R15/K5/006-A / R15/K5/007-A</t>
  </si>
  <si>
    <t>#R15-SUSP-KONI</t>
  </si>
  <si>
    <t>Air jacks and lance</t>
  </si>
  <si>
    <t>Spherical joint suspension arms</t>
  </si>
  <si>
    <t>Cosworth PI Omega Analogue Sensor Kit</t>
  </si>
  <si>
    <t>R15-S9-003-A</t>
  </si>
  <si>
    <t>#R15-PASS-SEAT-POLL-2012</t>
  </si>
  <si>
    <t>#R15-PASS-SEAT-HANS-2012</t>
  </si>
  <si>
    <t>#R15Z003</t>
  </si>
  <si>
    <t>R15-G9-013-A</t>
  </si>
  <si>
    <t>R15-G9-014-A</t>
  </si>
  <si>
    <t>#R15-DOMED-WHEELSTUDS</t>
  </si>
  <si>
    <t>#R15-STD-WHEELSTUDS</t>
  </si>
  <si>
    <t>#R15H026</t>
  </si>
  <si>
    <t>Unsilenced exhaust system. Left hand and right hand.</t>
  </si>
  <si>
    <t>Standard wheel studs</t>
  </si>
  <si>
    <t>Dome type wheel studs</t>
  </si>
  <si>
    <t>Endurance drive shafts</t>
  </si>
  <si>
    <t>#R15-MANUAL-GBOX-2012</t>
  </si>
  <si>
    <t>Manual transmission</t>
  </si>
  <si>
    <t>#R15-ASM-GBOX-2012</t>
  </si>
  <si>
    <t>R15-S9-012-A</t>
  </si>
  <si>
    <t>Standard cooling package</t>
  </si>
  <si>
    <t>R15-M9-022-A</t>
  </si>
  <si>
    <t>Standard Driveshafts</t>
  </si>
  <si>
    <t>Standard suspension arms</t>
  </si>
  <si>
    <t>Standard ABS and traction control system.</t>
  </si>
  <si>
    <t>R15-Q9-083-A</t>
  </si>
  <si>
    <t>Cosworth PI Omega D4 Plus logger and dash kit</t>
  </si>
  <si>
    <t>Bodywork and Aerodynamics</t>
  </si>
  <si>
    <t>#R15-AERO-2012(2)</t>
  </si>
  <si>
    <t>Aero Kit: Adjustable rear wing, front splitter and diveplanes</t>
  </si>
  <si>
    <t>R15/C5/058-A &amp; #R15C016</t>
  </si>
  <si>
    <t>Standard tailgate and front bumper assembly</t>
  </si>
  <si>
    <t>R15-Z9-116-A</t>
  </si>
  <si>
    <t>Airjack safety lock-out stands</t>
  </si>
  <si>
    <t>R15/Q5/031-A</t>
  </si>
  <si>
    <t>GT4-HELITAPE-FRONT</t>
  </si>
  <si>
    <t>Extra front end paint protection</t>
  </si>
  <si>
    <t>roadregistration</t>
  </si>
  <si>
    <t>R15-Q9-084-A</t>
  </si>
  <si>
    <t>R15-Q9-085-A</t>
  </si>
  <si>
    <t>Cosworth PI Omega D4 Pro logger and dash kit</t>
  </si>
  <si>
    <t>Cosworth PI Omega D4 Ultra logger and dash kit</t>
  </si>
  <si>
    <t>#R15Q024</t>
  </si>
  <si>
    <t xml:space="preserve">03A-05928 </t>
  </si>
  <si>
    <t>#R12-GTE-IN-CAR-CAMERA</t>
  </si>
  <si>
    <t>In car camera kit</t>
  </si>
  <si>
    <t>#R12-GTE-MRTC-RADIO-KIT</t>
  </si>
  <si>
    <t>MRTC radio kit</t>
  </si>
  <si>
    <t>#R12-GTE-NIGHT-RACE-KIT</t>
  </si>
  <si>
    <t>Night race kit</t>
  </si>
  <si>
    <t>#R12-GTE-TPMS-KIT</t>
  </si>
  <si>
    <t>Tyre pressure monitoring kit</t>
  </si>
  <si>
    <t>Aston Martin Vantage GT4</t>
  </si>
  <si>
    <t>Endurance Brake Package:
Increased performance and reduced pad changes. Race spec Six-piston monobloc calipers, allowing the use of 25mm thick high-performance race pads. Uprated two-piece brake discs front and rear. Twin front brake cooling ducts. Motorsport specifications pads.</t>
  </si>
  <si>
    <t>#R15-CAR-2012-GRAND-AM</t>
  </si>
  <si>
    <t>Aston Martin Vantage GT4 Grand Am GS Continental Tyre Challenge</t>
  </si>
  <si>
    <t>Aston Martin Diagnostic System:
Use to bleed brakes and clutch, tune transmission and diagnose faults. Touchscreen system. Aluminium briefcase.</t>
  </si>
  <si>
    <t>#R15-FUEL-ENDURANCE-DUEL</t>
  </si>
  <si>
    <t>Uprated Brake Package:
Improvement over road car brakes. Four-piston monoblock calipers. High-performance race pads. Uprated two-piece front brake discs. Twin front brake cooling ducts. Motorsport specification pads.</t>
  </si>
  <si>
    <t>Adjustable pedal box - Endurance Race:
Allows adjust of brake bias front to rear. Larger cylinders for use with endurance brake calipers.</t>
  </si>
  <si>
    <t>#R15H039</t>
  </si>
  <si>
    <t>Passenger Seat Kit:
Recaro Pro Racer HANS XL, Sabelt 6 point harness, Runners.</t>
  </si>
  <si>
    <t>Passenger Seat Kit:
Recaro Pole Position, Sabelt 6 point harness, Runners.</t>
  </si>
  <si>
    <t>Rain light: Mandatory in SRO GT4 events.</t>
  </si>
  <si>
    <t>Driver Seat Kit:
Recaro Pro Racer HANS XL, Sabelt 6 point harness, Runners.</t>
  </si>
  <si>
    <t>Driver Seat Kit:
Recaro Pole Position, Sabelt 6 point harness, Runners.</t>
  </si>
  <si>
    <t>#R15-SUSP-STD</t>
  </si>
  <si>
    <t>Fuel Sample Kit. Mandatory for SRO events.</t>
  </si>
  <si>
    <t>PI Beacon Transmitter 10 Channel. Only 1 needed per team.</t>
  </si>
  <si>
    <t>01P-099028</t>
  </si>
  <si>
    <t>PI Toolbox Professional Software with multiple worksheets:
Only required if free PI software is not sufficient.</t>
  </si>
  <si>
    <t>GPS receiver:
For use with Cosworth PI Omega sensor kit #R15Q018</t>
  </si>
  <si>
    <t>MSA BOX II ABS diagnostic interface for use with race ABS:
Used for bleeding brakes, adjusting parameters and diagnostics.</t>
  </si>
  <si>
    <t>R12-000</t>
  </si>
  <si>
    <t>Aston Martin Vantage GTE</t>
  </si>
  <si>
    <t>R12-DATABUDDY</t>
  </si>
  <si>
    <t>Data buddy and loom: Includes 2 data cards.</t>
  </si>
  <si>
    <t>R12-OPT21</t>
  </si>
  <si>
    <t>Aston Martin Racing Green</t>
  </si>
  <si>
    <t>Jump battery lead:
To connect a jump battery to the Anderson plug on the car.</t>
  </si>
  <si>
    <t>R15/T9/001-A</t>
  </si>
  <si>
    <t>Steering quick release - Rapfix type:
No need to align wheel when fitting. Slot on, turn &amp; it snaps in place.</t>
  </si>
  <si>
    <t>Steering quick release - Lifeline type</t>
  </si>
  <si>
    <t>R15-H9-047-A</t>
  </si>
  <si>
    <t>Aston Martin car cover: Indoor</t>
  </si>
  <si>
    <t>Mechanical training course. 1 day at Aston Martin Racing.</t>
  </si>
  <si>
    <t>Aston Martin car cover: Outdoor</t>
  </si>
  <si>
    <t>Ballast plate: 10kg</t>
  </si>
  <si>
    <t>Hot climate engine cooling package</t>
  </si>
  <si>
    <t>R18/H9/100-A</t>
  </si>
  <si>
    <t>Endurance brake kit:
Homologated for races of 2 hours or more.</t>
  </si>
  <si>
    <t>R18-BASIC-KIT-1INCH</t>
  </si>
  <si>
    <t>Basic running kit for 1 inch drive wheel nut sockets:
Including wheel nut socket and fuel drain quick disconnect fitting.</t>
  </si>
  <si>
    <t>R18-BASIC-KIT-3/4INCH</t>
  </si>
  <si>
    <t>Basic running kit for 3/4 inch drive wheel nut sockets:
Including wheel nut socket and fuel drain quick disconnect fitting.</t>
  </si>
  <si>
    <t>R18-C0-154-A</t>
  </si>
  <si>
    <t>4 layer screen tear off kit</t>
  </si>
  <si>
    <t>R18-C5-201-A</t>
  </si>
  <si>
    <t>Bonnet bag</t>
  </si>
  <si>
    <t>R18-C5-202-A</t>
  </si>
  <si>
    <t>Sill box bag with divider</t>
  </si>
  <si>
    <t>R18-C5-203-A</t>
  </si>
  <si>
    <t>Left hand door bag</t>
  </si>
  <si>
    <t>R18-C5-204-A</t>
  </si>
  <si>
    <t>Right hand door bag</t>
  </si>
  <si>
    <t>R18-C5-205-A</t>
  </si>
  <si>
    <t>Front bumper bag</t>
  </si>
  <si>
    <t>R18-C5-206-A</t>
  </si>
  <si>
    <t>Front splitter bag</t>
  </si>
  <si>
    <t>R18-C5-207-A</t>
  </si>
  <si>
    <t>Left hand front wing bag</t>
  </si>
  <si>
    <t>R18-C5-208-A</t>
  </si>
  <si>
    <t>Right hand front wing bag</t>
  </si>
  <si>
    <t>R18-C5-209-A</t>
  </si>
  <si>
    <t>Rear bumper bag</t>
  </si>
  <si>
    <t>R18-C5-210-A</t>
  </si>
  <si>
    <t>Rear wing bag</t>
  </si>
  <si>
    <t>R18-C5-211-A</t>
  </si>
  <si>
    <t>Left hand rear quarter bag</t>
  </si>
  <si>
    <t>R18-C5-212-A</t>
  </si>
  <si>
    <t>Right hand rear quarter bag</t>
  </si>
  <si>
    <t>R18-C5-213-A</t>
  </si>
  <si>
    <t>Tail gate bag</t>
  </si>
  <si>
    <t>Aston Martin Vantage GT3</t>
  </si>
  <si>
    <t>R18-H9-001-2013-A</t>
  </si>
  <si>
    <t>Brake system:
32mm Brembo discs. Performance Friction 08 compound 25mm brake pads front and rear. 6 pot front, 4 pot rear Brembo calipers.</t>
  </si>
  <si>
    <t>R18-K9-101-A</t>
  </si>
  <si>
    <t>Catalytic converter kit</t>
  </si>
  <si>
    <t>Other restrictor size: Please specify in Further Information.</t>
  </si>
  <si>
    <t>R18-L9-350-A</t>
  </si>
  <si>
    <t>Restrictor kit: 32mm FIA Spec</t>
  </si>
  <si>
    <t>R18-L9-351-A</t>
  </si>
  <si>
    <t>Restrictor kit: 34mm FIA Spec</t>
  </si>
  <si>
    <t>R18-L9-352-A</t>
  </si>
  <si>
    <t>Restrictor kit: 35mm FIA Spec</t>
  </si>
  <si>
    <t>R18-L9-353-A</t>
  </si>
  <si>
    <t>Restrictor kit: 35mm VLN Spec</t>
  </si>
  <si>
    <t>R18-L9-354-A</t>
  </si>
  <si>
    <t>Restrictor kit: 42mm FIA Spec</t>
  </si>
  <si>
    <t>R18-L9-355-A</t>
  </si>
  <si>
    <t>Restrictor kit: 44mm FIA Spec</t>
  </si>
  <si>
    <t>R18-Q5-044-A</t>
  </si>
  <si>
    <t>Standard Glass Heated Screen</t>
  </si>
  <si>
    <t>R18-Q5-061-A</t>
  </si>
  <si>
    <t>Lightweight Polycarbonate Heated Screen:
Homologated for races of 2 hours or more &amp; GT Open SGT class.</t>
  </si>
  <si>
    <t>R18-Q5-062-B</t>
  </si>
  <si>
    <t>High power LED headlight kit</t>
  </si>
  <si>
    <t>R18-Q5-076-A</t>
  </si>
  <si>
    <t>Auxiliary light kit: Additional bumper lights.</t>
  </si>
  <si>
    <t>R18-Q5-078-A</t>
  </si>
  <si>
    <t>Illuminated number panel kit</t>
  </si>
  <si>
    <t>R18-Q5-081-A</t>
  </si>
  <si>
    <t>Additional dash ABS and Traction Control Warning Lights</t>
  </si>
  <si>
    <t>R18-Q5-085-A</t>
  </si>
  <si>
    <t>Electric mirror kit: Allowed for ACO events.</t>
  </si>
  <si>
    <t>R18-Q5-109-A</t>
  </si>
  <si>
    <t>Level 1 Logger Assembly 2013
1. Cosworth D4-ULTRA  logger
2. Gearbox pressure
3. Rear Brake pressure
4. Gearbox temperature
5. Fuel collector pressure
6. Steering rack displacement
7. Clutch pressure</t>
  </si>
  <si>
    <t>R18-Q5-110-A</t>
  </si>
  <si>
    <t>R18-Q5-120-A</t>
  </si>
  <si>
    <t>Data buddy kit: Includes 2 data cards.</t>
  </si>
  <si>
    <t>R18-Q5-158-A</t>
  </si>
  <si>
    <t>Expansion Sensor Assembly Level 1 - Grand Am GT
1. Gearbox pressure
2. Gearbox temp
3. Front brake pressure
4. Rear brake pressure
5. Clutch pressure
6. Steering rack displacement</t>
  </si>
  <si>
    <t>R18-Q5-159-A</t>
  </si>
  <si>
    <t>Expansion Sensor Assembly Level 2 - Grand Am GT
1. All of level 1 sensors
2. 4 x Damper displacement
3. Engine oil level</t>
  </si>
  <si>
    <t>R18-R5-021-A</t>
  </si>
  <si>
    <t>Driver Seat Kit:
Recaro Pro Racer HANS, Sabelt 6 point harness, Runners.</t>
  </si>
  <si>
    <t>R18-R5-022-A</t>
  </si>
  <si>
    <t>R18-R9-020-A</t>
  </si>
  <si>
    <t>R18-SETUP-WHEELS-KIT</t>
  </si>
  <si>
    <t>Set up wheel kit</t>
  </si>
  <si>
    <t>R18-T9-057-A</t>
  </si>
  <si>
    <t>Quick fill fuel kit: Homologated for races of 2 hours or more.</t>
  </si>
  <si>
    <t>UK road registration</t>
  </si>
  <si>
    <t>stdheadlight</t>
  </si>
  <si>
    <t>Standard headlight kit</t>
  </si>
  <si>
    <t>Aston Martin Vantage GT4 US Cup</t>
  </si>
  <si>
    <t>ASM paddle shift transmission</t>
  </si>
  <si>
    <t>roadcarpedal</t>
  </si>
  <si>
    <t>Total</t>
  </si>
  <si>
    <t>VAT at 20%</t>
  </si>
  <si>
    <t>Total Including VAT</t>
  </si>
  <si>
    <t>R18-INDOOR-CAR-COVER</t>
  </si>
  <si>
    <t>Vantage GT3 car cover</t>
  </si>
  <si>
    <t>R15-H9-051-A</t>
  </si>
  <si>
    <t>Adjustable pedal box for Race ABS and Endurance calipers:
Allows adjust of brake bias front to rear. Larger cylinders for use with endurance brake calipers.</t>
  </si>
  <si>
    <t>OMEGA D4 PLUS ANALOGUE EXP KIT</t>
  </si>
  <si>
    <t>COSWORTH VIDS2 KIT</t>
  </si>
  <si>
    <t>Two-stage safety stands (car kit) - Allows the car to be raised to double the height of the airjack ram</t>
  </si>
  <si>
    <t>FIA-approved ATL fuel tank 115 litre centrally mounted with twin fill</t>
  </si>
  <si>
    <t>Chassis</t>
  </si>
  <si>
    <t>Suspension</t>
  </si>
  <si>
    <t>Part Number</t>
  </si>
  <si>
    <t>Description</t>
  </si>
  <si>
    <t>2014 Retail</t>
  </si>
  <si>
    <t>#R15-CAR-2013-USA-CUP</t>
  </si>
  <si>
    <t>R15-R9-036-A</t>
  </si>
  <si>
    <t>WINDOW NET &amp;  FITTING KIT - GA</t>
  </si>
  <si>
    <t>R15-T0-022-A</t>
  </si>
  <si>
    <t>FUEL FILLER HANDLES - GRAND-AM</t>
  </si>
  <si>
    <t>R18-L9-426-A</t>
  </si>
  <si>
    <t>Restrictor kit: 40mm FIA Spec</t>
  </si>
  <si>
    <t>Level 2 Logger Assembly 2013
1. Cosworth D4-ULTRA logger
2. All of level 1 sensors
3. 4 x Damper displacement</t>
  </si>
  <si>
    <t>Road car pedal box</t>
  </si>
  <si>
    <t>SUPER-B-CHARGER</t>
  </si>
  <si>
    <t>Lithium battery charger</t>
  </si>
  <si>
    <t>30B-503090</t>
  </si>
  <si>
    <t>VIDS2 Kit</t>
  </si>
  <si>
    <t>Quotation: * This quotation is made without commitment and no contract will come into existence unless and until confirmed in writing on our Acknowledgment of Order Form. * This quote is valid for 14 days from the quotation date unless withdrawn earlier by us. * All goods are subject to availability. * All goods and/or services are supplied in accordance with our current standard terms and conditions of sale and loan a copy of which is available upon request. * Our terms and conditions of sale and loan limit our liability to you.  In particular our goods and services are supplied without warranty to the fullest extent permitted by law. * It is the responsibility of the purchaser and user of our goods and services to determine their suitability and legality for their intended purpose. * We will not proceed with your order until we receive the Deposit and/or your Security Bond. * The deposit will be required to secure the order, which will be non-refundable in the event of cancellation. * The final balance payment is required to be paid in full 28 days before the delivery date, which will be confirmed on the order acknowledgement. * All prices quoted apply to the order of a new car in full. Prices for the supply of individual components will differ from those quoted above.
Acknowledgment: * All Goods and/or Services are supplied in accordance with our current standard terms and conditions of sale and loan a copy of which is available upon request. * Our terms and conditions of sale and loan limit our liability to you.  In particular our goods and services are supplied without warranty to the fullest extent permitted by law. * It is the responsibility of the purchaser and user of our goods and services to determine their suitability and legality for their intended purpose. * We will not proceed with your order until we receive the Deposit and/or your Security Bond. * All prices quoted apply to the order of a new car in full. Prices for the supply of individual components will differ from those quoted above. * Items removed from the base car are not included in the total price. Should items be requested, an additional charge will be made. * Refer to AMR terms and conditions for full details.</t>
  </si>
  <si>
    <t>EST COMPLETION:</t>
  </si>
  <si>
    <t>R18-Q9-126-A</t>
  </si>
  <si>
    <t>Vantage GT4 car cover</t>
  </si>
  <si>
    <t>#R15H050 / #R15H051</t>
  </si>
  <si>
    <t>#R15H025 / #R15H026</t>
  </si>
  <si>
    <t>R15-H9-050-A / R15-H9-051-A</t>
  </si>
  <si>
    <t>Adjustable pedal box - Standard &amp; Endurance Race:
Allows adjust of brake bias front to rear. Servo is removed.</t>
  </si>
  <si>
    <t>Race-developed ABS and Traction control system:
Full electronic adjustment. Spec to suit road or race pedal box.</t>
  </si>
  <si>
    <t>Adjustable pedal box for Race ABS and Uprated or Endurance calipers:
Allows adjust of brake bias front to rear. Servo is removed.</t>
  </si>
  <si>
    <t>Side sills with exposed carbon fibre rib with carbon fibre side strakes</t>
  </si>
  <si>
    <t>R15-R2-009-C x 5</t>
  </si>
  <si>
    <t>R18-CAR-COMPLETE-2014</t>
  </si>
  <si>
    <t>R18-L9</t>
  </si>
  <si>
    <t>4.7 ltr V8 engine with twin plate cera metallic clutch and lightweight flywheel</t>
  </si>
  <si>
    <t>Adjustable anti-roll bar drop links - to neutralise the roll bars after corner-weighting</t>
  </si>
  <si>
    <t>Adjustable droplink assembly (x2)</t>
  </si>
  <si>
    <t>R15-F9-004 (x2)</t>
  </si>
  <si>
    <t>Cosworth ICD Plus full colour Dash and Data Logger</t>
  </si>
  <si>
    <t>Cosworth ICD Pro full colour Dash and Data Logger</t>
  </si>
  <si>
    <t>R15-Q9-094-A</t>
  </si>
  <si>
    <t>R15-Q9-095-A</t>
  </si>
  <si>
    <t>R15-Q9-102-A</t>
  </si>
  <si>
    <t>ANALOGUE EXPANSION KIT - 8 CHANNEL</t>
  </si>
  <si>
    <t>7- speed ASM paddle shift transmission</t>
  </si>
  <si>
    <t>#R15-MANUAL-6SPEED</t>
  </si>
  <si>
    <t>6-speed manual transmission</t>
  </si>
  <si>
    <t>IMSA approved, Lifeline Zero360 pumbed in fire extinguisher (10lb)</t>
  </si>
  <si>
    <t>109-131-008</t>
  </si>
  <si>
    <t>Driver seat - Racetech glass fibre FIA 8862 spec seat - Narrow</t>
  </si>
  <si>
    <t>Driver seat - Racetech glass fibre FIA 8862 spec seat - Wide</t>
  </si>
  <si>
    <t>Breille lightweight battery - 10kg lighter than the Optima option</t>
  </si>
  <si>
    <t>Optima Red Top battery - mandatory for Pirelli World Challenge</t>
  </si>
  <si>
    <t>07AR9-002</t>
  </si>
  <si>
    <t>07AR9-004</t>
  </si>
  <si>
    <t>07AR9-005</t>
  </si>
  <si>
    <t>07AR9-006</t>
  </si>
  <si>
    <t>Passenger seat - Racetech glass fibre FIA 8862 spec seat - Wide
- Seat nets will be fitted if a passenger seat is specified
- Schroth 6 point harness</t>
  </si>
  <si>
    <t>Passenger seat - Racetech glass fibre FIA 8862 spec seat - Narrow
- Seat nets will be fitted if a passenger seat is specified
- Schroth 6 point harness</t>
  </si>
  <si>
    <t>#R15-SEAT-HANS-SM</t>
  </si>
  <si>
    <t>Driver Seat - Recaro Pro Racer HANS Narrow</t>
  </si>
  <si>
    <t>PWC-AERO-KIT</t>
  </si>
  <si>
    <t>Pirelli World Challenge Approved Aero Kit:
- Adjustable rear wing to SCCA dimensions
- Front splitter with diveplanes</t>
  </si>
  <si>
    <t>LED auxilliary light kit</t>
  </si>
  <si>
    <t>R15-Q9-115-A</t>
  </si>
  <si>
    <t>BREILLE_BATT</t>
  </si>
  <si>
    <t>OPTIMA_BATT</t>
  </si>
  <si>
    <t>Dome type wheel studs for quicker wheelchanges</t>
  </si>
  <si>
    <t>Brakes</t>
  </si>
  <si>
    <t>Race-developed ABS and traction control system with full electronic adjustment</t>
  </si>
  <si>
    <t>Uprated two-piece brake discs front and rear</t>
  </si>
  <si>
    <t>Twin front brake cooling ducts</t>
  </si>
  <si>
    <t>Race spec 6 piston monobloc calipers for 25 mm brake pads</t>
  </si>
  <si>
    <t>2016 Vantage V12 bonnet</t>
  </si>
  <si>
    <t>Other</t>
  </si>
  <si>
    <t>Engine &amp; transmission</t>
  </si>
  <si>
    <r>
      <rPr>
        <b/>
        <sz val="10"/>
        <rFont val="Arial"/>
        <family val="2"/>
      </rPr>
      <t>CUSTOMER:</t>
    </r>
    <r>
      <rPr>
        <b/>
        <sz val="12"/>
        <rFont val="Arial"/>
        <family val="2"/>
      </rPr>
      <t xml:space="preserve"> </t>
    </r>
  </si>
  <si>
    <t>Chassis lightened to optimise weight distribution with polycarbonate side and rear windows</t>
  </si>
  <si>
    <t>Analogue sensor kit - ICD oil pressure, fuel pressure, six additional analogue sensor leads</t>
  </si>
  <si>
    <t>Purchaser's signature:</t>
  </si>
  <si>
    <t>Address of purchaser:</t>
  </si>
  <si>
    <t>2016 VANTAGE GT4 : FIA SPECIFICATION</t>
  </si>
  <si>
    <t>Unsilenced exhaust system: £435</t>
  </si>
  <si>
    <t>Aston Martin diagnostic system</t>
  </si>
  <si>
    <t>MSA BOX II ABS diagnostic interface - adjust parameters, diagnostics, bleed brakes:  £830</t>
  </si>
  <si>
    <t>Optima Red Top battery - mandatory for Pirelli World Challenge: £500</t>
  </si>
  <si>
    <t>IMSA approved Lifeline Zero 360: £190</t>
  </si>
  <si>
    <t>Driver Seat - Recaro Pro Racer HANS XL:  £100</t>
  </si>
  <si>
    <t>Driver Seat - Recaro Pro Racer HANS narrow:  £100</t>
  </si>
  <si>
    <t>Passenger seat - Recaro Pro Racer HANS XL - with Scroth 6 point harness &amp; net:  £1945</t>
  </si>
  <si>
    <t>Air-conditioning system:   £1835</t>
  </si>
  <si>
    <t>Cosworth 10 channel pitwall beacon:  £355</t>
  </si>
  <si>
    <t>PWC approved aero kit - adjustable wing to SCCA dimensions, splitter, diveplanes:  £6000</t>
  </si>
  <si>
    <t>Paint: match to sample: £2205</t>
  </si>
  <si>
    <t>Airjack safety lock-out stands: £460</t>
  </si>
  <si>
    <t>Two-stage safety stands kit to raise car double height of the airjack: £1870</t>
  </si>
  <si>
    <t>Extra front end paint protection: £255</t>
  </si>
  <si>
    <t>LED auxilliary light kit (for night races):  £1799</t>
  </si>
  <si>
    <t>6-speed manual transmission:  - £5600</t>
  </si>
  <si>
    <t>2016 Vantage GT4 base specification</t>
  </si>
  <si>
    <t>AMR CONTACT: Andrew Williamson - Luc Paillard</t>
  </si>
  <si>
    <t>AMR POSITION: Customer Programmes Manager / Commercial Sales Manager</t>
  </si>
  <si>
    <t>AMR TELEPHONE: +44 (0) 1295 273 355 - +44 (0) 1295 754 330</t>
  </si>
  <si>
    <t>AMR EMAIL: awilliamson@astonmartinracing.com  lpaillard@astonmartinracing.com</t>
  </si>
  <si>
    <t>Auxilliary Power Loom - Adds power connectors for radio, scrutineering logger, illuminated number panels, etc: £500</t>
  </si>
  <si>
    <t>R15-Q9-122-A</t>
  </si>
  <si>
    <t>R15-Q9-114-A</t>
  </si>
  <si>
    <t>Tyre pressure monitoring kit - Allows the driver to see his tyre pressures on the dash:   £2000</t>
  </si>
  <si>
    <t>Cosworth ICD Pro full colour Dash &amp; Data logger.</t>
  </si>
  <si>
    <t>Tyre pressure monitoring kit - Allows the driver to see his tyre pressures on the dash:   £5,450</t>
  </si>
  <si>
    <t>Auxilliary Power Loom - Adds power connectors for radio, scrutineering logger, illuminated number panels, etc: £1717</t>
  </si>
  <si>
    <t>Bias adjustable pedal box: £4930</t>
  </si>
  <si>
    <t>Motorsport specification pads</t>
  </si>
  <si>
    <t>GPS receiver - Start/finish line can be programmed into the logger so no need for a pit wall beacon:   £365</t>
  </si>
  <si>
    <t>Centrally mounted, 115litre fuel cell</t>
  </si>
  <si>
    <t>5 litre fuel collector - allows the addition of a low fuel level warning on the dash</t>
  </si>
  <si>
    <t>R15-T9-027</t>
  </si>
  <si>
    <t>Fuel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</si>
</sst>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£&quot;#,##0;[Red]\-&quot;£&quot;#,##0"/>
    <numFmt numFmtId="44" formatCode="_-&quot;£&quot;* #,##0.00_-;\-&quot;£&quot;* #,##0.00_-;_-&quot;£&quot;* &quot;-&quot;??_-;_-@_-"/>
    <numFmt numFmtId="164" formatCode="&quot;£&quot;#,##0"/>
    <numFmt numFmtId="165" formatCode="&quot;£&quot;#,##0.00"/>
  </numFmts>
  <fonts count="19" x14ac:knownFonts="1">
    <font>
      <sz val="11"/>
      <color theme="1"/>
      <name val="SignaColumn-Light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sz val="11"/>
      <color theme="1"/>
      <name val="SignaColumn-Light"/>
      <family val="2"/>
    </font>
    <font>
      <u/>
      <sz val="11"/>
      <color theme="10"/>
      <name val="signacolumn-light"/>
      <family val="2"/>
    </font>
    <font>
      <sz val="10"/>
      <color theme="1"/>
      <name val="Arial"/>
      <family val="2"/>
    </font>
    <font>
      <sz val="10"/>
      <color rgb="FFF2F2F2"/>
      <name val="Arial"/>
      <family val="2"/>
    </font>
    <font>
      <sz val="6"/>
      <name val="Arial"/>
      <family val="2"/>
    </font>
    <font>
      <u/>
      <sz val="6"/>
      <name val="Arial"/>
      <family val="2"/>
    </font>
    <font>
      <sz val="6"/>
      <color theme="0" tint="-4.9989318521683403E-2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10"/>
      <color theme="0"/>
      <name val="Arial"/>
      <family val="2"/>
    </font>
    <font>
      <sz val="10"/>
      <color theme="0" tint="-4.9989318521683403E-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04">
    <xf numFmtId="0" fontId="0" fillId="0" borderId="0" xfId="0"/>
    <xf numFmtId="0" fontId="1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 applyProtection="1">
      <alignment horizontal="left" vertical="top"/>
      <protection hidden="1"/>
    </xf>
    <xf numFmtId="0" fontId="10" fillId="0" borderId="0" xfId="0" applyFont="1" applyFill="1" applyBorder="1" applyAlignment="1">
      <alignment horizontal="left" vertical="top"/>
    </xf>
    <xf numFmtId="0" fontId="10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left" vertical="top" wrapText="1"/>
    </xf>
    <xf numFmtId="165" fontId="10" fillId="0" borderId="0" xfId="0" applyNumberFormat="1" applyFont="1" applyBorder="1" applyAlignment="1">
      <alignment horizontal="left" vertical="top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165" fontId="1" fillId="0" borderId="1" xfId="0" applyNumberFormat="1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hidden="1"/>
    </xf>
    <xf numFmtId="0" fontId="1" fillId="0" borderId="1" xfId="0" applyFont="1" applyFill="1" applyBorder="1" applyAlignment="1" applyProtection="1">
      <alignment horizontal="left" vertical="center" wrapText="1"/>
      <protection hidden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2" xfId="0" applyFont="1" applyBorder="1" applyAlignment="1" applyProtection="1">
      <alignment horizontal="left" vertical="top"/>
      <protection hidden="1"/>
    </xf>
    <xf numFmtId="0" fontId="3" fillId="0" borderId="2" xfId="0" applyFont="1" applyBorder="1" applyAlignment="1" applyProtection="1">
      <alignment horizontal="left" vertical="center"/>
      <protection hidden="1"/>
    </xf>
    <xf numFmtId="0" fontId="1" fillId="0" borderId="2" xfId="0" applyFont="1" applyBorder="1" applyAlignment="1" applyProtection="1">
      <alignment horizontal="left" vertical="center"/>
      <protection hidden="1"/>
    </xf>
    <xf numFmtId="0" fontId="1" fillId="0" borderId="2" xfId="0" applyFont="1" applyBorder="1" applyAlignment="1" applyProtection="1">
      <alignment horizontal="left" vertical="center" wrapText="1"/>
      <protection hidden="1"/>
    </xf>
    <xf numFmtId="164" fontId="4" fillId="2" borderId="2" xfId="1" applyNumberFormat="1" applyFont="1" applyFill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left" vertical="top" wrapText="1"/>
      <protection hidden="1"/>
    </xf>
    <xf numFmtId="0" fontId="1" fillId="0" borderId="2" xfId="0" applyFont="1" applyBorder="1" applyAlignment="1" applyProtection="1">
      <alignment horizontal="left" vertical="top"/>
      <protection locked="0"/>
    </xf>
    <xf numFmtId="164" fontId="1" fillId="0" borderId="2" xfId="0" applyNumberFormat="1" applyFont="1" applyBorder="1" applyAlignment="1" applyProtection="1">
      <alignment horizontal="left" vertical="top"/>
      <protection locked="0"/>
    </xf>
    <xf numFmtId="164" fontId="1" fillId="0" borderId="2" xfId="0" applyNumberFormat="1" applyFont="1" applyBorder="1" applyAlignment="1" applyProtection="1">
      <alignment horizontal="left" vertical="top"/>
      <protection hidden="1"/>
    </xf>
    <xf numFmtId="0" fontId="1" fillId="0" borderId="1" xfId="0" applyFont="1" applyFill="1" applyBorder="1" applyAlignment="1" applyProtection="1">
      <alignment horizontal="left" vertical="top"/>
      <protection locked="0"/>
    </xf>
    <xf numFmtId="0" fontId="1" fillId="0" borderId="1" xfId="0" applyFont="1" applyFill="1" applyBorder="1" applyAlignment="1" applyProtection="1">
      <alignment horizontal="left" vertical="top" wrapText="1"/>
      <protection locked="0"/>
    </xf>
    <xf numFmtId="165" fontId="1" fillId="0" borderId="1" xfId="1" applyNumberFormat="1" applyFont="1" applyFill="1" applyBorder="1" applyAlignment="1" applyProtection="1">
      <alignment horizontal="left" vertical="top"/>
      <protection locked="0"/>
    </xf>
    <xf numFmtId="165" fontId="6" fillId="0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 wrapText="1"/>
    </xf>
    <xf numFmtId="165" fontId="10" fillId="0" borderId="1" xfId="0" applyNumberFormat="1" applyFont="1" applyFill="1" applyBorder="1" applyAlignment="1">
      <alignment horizontal="left" vertical="top"/>
    </xf>
    <xf numFmtId="0" fontId="1" fillId="0" borderId="2" xfId="0" applyFont="1" applyBorder="1" applyAlignment="1" applyProtection="1">
      <alignment horizontal="left"/>
      <protection hidden="1"/>
    </xf>
    <xf numFmtId="0" fontId="1" fillId="0" borderId="2" xfId="0" applyFont="1" applyBorder="1" applyAlignment="1" applyProtection="1">
      <alignment horizontal="left" vertical="center" indent="2"/>
      <protection locked="0"/>
    </xf>
    <xf numFmtId="0" fontId="1" fillId="0" borderId="2" xfId="0" applyFont="1" applyBorder="1" applyAlignment="1" applyProtection="1">
      <alignment horizontal="left" vertical="top" indent="2"/>
      <protection locked="0"/>
    </xf>
    <xf numFmtId="0" fontId="1" fillId="0" borderId="2" xfId="0" applyFont="1" applyBorder="1" applyAlignment="1" applyProtection="1">
      <alignment horizontal="left" vertical="top" indent="2"/>
      <protection hidden="1"/>
    </xf>
    <xf numFmtId="0" fontId="1" fillId="2" borderId="3" xfId="0" applyFont="1" applyFill="1" applyBorder="1" applyAlignment="1" applyProtection="1">
      <alignment horizontal="left" vertical="center" wrapText="1" indent="1"/>
    </xf>
    <xf numFmtId="0" fontId="11" fillId="2" borderId="2" xfId="0" applyFont="1" applyFill="1" applyBorder="1" applyAlignment="1" applyProtection="1">
      <alignment horizontal="left" vertical="center" indent="1"/>
    </xf>
    <xf numFmtId="164" fontId="4" fillId="2" borderId="2" xfId="0" applyNumberFormat="1" applyFont="1" applyFill="1" applyBorder="1" applyAlignment="1" applyProtection="1">
      <alignment horizontal="left" vertical="center" indent="1"/>
    </xf>
    <xf numFmtId="0" fontId="11" fillId="2" borderId="2" xfId="0" applyFont="1" applyFill="1" applyBorder="1" applyAlignment="1" applyProtection="1">
      <alignment horizontal="left" indent="1"/>
    </xf>
    <xf numFmtId="164" fontId="4" fillId="2" borderId="2" xfId="0" applyNumberFormat="1" applyFont="1" applyFill="1" applyBorder="1" applyAlignment="1" applyProtection="1">
      <alignment horizontal="left" indent="1"/>
    </xf>
    <xf numFmtId="0" fontId="11" fillId="2" borderId="2" xfId="0" applyFont="1" applyFill="1" applyBorder="1" applyAlignment="1" applyProtection="1">
      <alignment horizontal="lef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0" fontId="11" fillId="2" borderId="2" xfId="0" applyFont="1" applyFill="1" applyBorder="1" applyAlignment="1">
      <alignment horizontal="left" vertical="center" indent="1"/>
    </xf>
    <xf numFmtId="0" fontId="1" fillId="0" borderId="2" xfId="0" applyFont="1" applyBorder="1" applyAlignment="1" applyProtection="1">
      <alignment horizontal="left" vertical="center" indent="1"/>
      <protection hidden="1"/>
    </xf>
    <xf numFmtId="0" fontId="4" fillId="4" borderId="2" xfId="0" applyFont="1" applyFill="1" applyBorder="1" applyAlignment="1" applyProtection="1">
      <alignment horizontal="left" vertical="center" indent="1"/>
    </xf>
    <xf numFmtId="0" fontId="4" fillId="3" borderId="2" xfId="0" applyFont="1" applyFill="1" applyBorder="1" applyAlignment="1" applyProtection="1">
      <alignment horizontal="left" vertical="center" wrapText="1" indent="1"/>
    </xf>
    <xf numFmtId="164" fontId="1" fillId="3" borderId="2" xfId="0" applyNumberFormat="1" applyFont="1" applyFill="1" applyBorder="1" applyAlignment="1" applyProtection="1">
      <alignment horizontal="left" vertical="center" wrapText="1" indent="1"/>
    </xf>
    <xf numFmtId="0" fontId="4" fillId="4" borderId="2" xfId="0" applyFont="1" applyFill="1" applyBorder="1" applyAlignment="1" applyProtection="1">
      <alignment horizontal="left" vertical="center" wrapText="1" indent="1"/>
    </xf>
    <xf numFmtId="0" fontId="12" fillId="0" borderId="2" xfId="0" applyFont="1" applyBorder="1" applyAlignment="1" applyProtection="1">
      <alignment horizontal="left" vertical="top"/>
      <protection locked="0"/>
    </xf>
    <xf numFmtId="0" fontId="12" fillId="0" borderId="2" xfId="0" applyFont="1" applyBorder="1" applyAlignment="1" applyProtection="1">
      <alignment horizontal="left" vertical="top"/>
      <protection hidden="1"/>
    </xf>
    <xf numFmtId="0" fontId="12" fillId="2" borderId="2" xfId="0" applyFont="1" applyFill="1" applyBorder="1" applyAlignment="1" applyProtection="1">
      <alignment horizontal="left" vertical="center" wrapText="1"/>
    </xf>
    <xf numFmtId="0" fontId="14" fillId="2" borderId="5" xfId="0" applyFont="1" applyFill="1" applyBorder="1" applyAlignment="1" applyProtection="1">
      <alignment horizontal="left" vertical="center" wrapText="1"/>
    </xf>
    <xf numFmtId="0" fontId="14" fillId="2" borderId="5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vertical="center"/>
      <protection locked="0"/>
    </xf>
    <xf numFmtId="0" fontId="4" fillId="3" borderId="5" xfId="0" applyFont="1" applyFill="1" applyBorder="1" applyAlignment="1" applyProtection="1">
      <alignment vertical="center"/>
      <protection locked="0"/>
    </xf>
    <xf numFmtId="0" fontId="14" fillId="2" borderId="5" xfId="0" applyFont="1" applyFill="1" applyBorder="1" applyAlignment="1" applyProtection="1">
      <alignment vertical="center" wrapText="1"/>
    </xf>
    <xf numFmtId="0" fontId="1" fillId="2" borderId="3" xfId="0" applyFont="1" applyFill="1" applyBorder="1" applyAlignment="1" applyProtection="1">
      <alignment horizontal="left" vertical="center" wrapText="1" indent="1"/>
    </xf>
    <xf numFmtId="165" fontId="4" fillId="2" borderId="2" xfId="0" applyNumberFormat="1" applyFont="1" applyFill="1" applyBorder="1" applyAlignment="1" applyProtection="1">
      <alignment horizontal="left" vertical="center" wrapText="1"/>
    </xf>
    <xf numFmtId="0" fontId="2" fillId="3" borderId="2" xfId="0" applyFont="1" applyFill="1" applyBorder="1" applyAlignment="1" applyProtection="1">
      <alignment horizontal="left" vertical="center" indent="1"/>
      <protection locked="0"/>
    </xf>
    <xf numFmtId="0" fontId="4" fillId="3" borderId="2" xfId="0" applyFont="1" applyFill="1" applyBorder="1" applyAlignment="1" applyProtection="1">
      <alignment horizontal="left" vertical="center" indent="1"/>
      <protection locked="0"/>
    </xf>
    <xf numFmtId="6" fontId="4" fillId="3" borderId="2" xfId="0" applyNumberFormat="1" applyFont="1" applyFill="1" applyBorder="1" applyAlignment="1" applyProtection="1">
      <alignment horizontal="left" vertical="center" indent="1"/>
      <protection locked="0"/>
    </xf>
    <xf numFmtId="0" fontId="12" fillId="3" borderId="2" xfId="0" applyFont="1" applyFill="1" applyBorder="1" applyAlignment="1" applyProtection="1">
      <alignment horizontal="left" vertical="center" wrapText="1"/>
    </xf>
    <xf numFmtId="0" fontId="12" fillId="3" borderId="2" xfId="0" quotePrefix="1" applyFont="1" applyFill="1" applyBorder="1" applyAlignment="1" applyProtection="1">
      <alignment horizontal="left" vertical="center" wrapText="1"/>
    </xf>
    <xf numFmtId="0" fontId="13" fillId="3" borderId="2" xfId="2" applyFont="1" applyFill="1" applyBorder="1" applyAlignment="1" applyProtection="1">
      <alignment horizontal="left" vertical="center" wrapText="1"/>
    </xf>
    <xf numFmtId="0" fontId="17" fillId="3" borderId="5" xfId="0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horizontal="left" vertical="top"/>
      <protection hidden="1"/>
    </xf>
    <xf numFmtId="0" fontId="1" fillId="0" borderId="1" xfId="0" applyFont="1" applyFill="1" applyBorder="1" applyAlignment="1" applyProtection="1">
      <alignment horizontal="left" vertical="top" wrapText="1"/>
      <protection hidden="1"/>
    </xf>
    <xf numFmtId="165" fontId="1" fillId="0" borderId="1" xfId="1" applyNumberFormat="1" applyFont="1" applyFill="1" applyBorder="1" applyAlignment="1" applyProtection="1">
      <alignment horizontal="left" vertical="top"/>
      <protection hidden="1"/>
    </xf>
    <xf numFmtId="0" fontId="1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 wrapText="1"/>
    </xf>
    <xf numFmtId="165" fontId="10" fillId="0" borderId="1" xfId="0" applyNumberFormat="1" applyFont="1" applyBorder="1" applyAlignment="1">
      <alignment horizontal="left" vertical="top"/>
    </xf>
    <xf numFmtId="0" fontId="1" fillId="2" borderId="3" xfId="0" applyFont="1" applyFill="1" applyBorder="1" applyAlignment="1" applyProtection="1">
      <alignment horizontal="left" vertical="center" wrapText="1" indent="1"/>
    </xf>
    <xf numFmtId="0" fontId="1" fillId="2" borderId="3" xfId="0" applyFont="1" applyFill="1" applyBorder="1" applyAlignment="1" applyProtection="1">
      <alignment horizontal="left" vertical="center" wrapText="1" indent="1"/>
    </xf>
    <xf numFmtId="0" fontId="18" fillId="2" borderId="5" xfId="0" applyFont="1" applyFill="1" applyBorder="1" applyAlignment="1" applyProtection="1">
      <alignment horizontal="left" vertical="center" wrapText="1" indent="1"/>
    </xf>
    <xf numFmtId="0" fontId="1" fillId="2" borderId="3" xfId="0" applyFont="1" applyFill="1" applyBorder="1" applyAlignment="1" applyProtection="1">
      <alignment horizontal="left" vertical="center" wrapText="1" indent="1"/>
    </xf>
    <xf numFmtId="0" fontId="1" fillId="2" borderId="5" xfId="0" applyFont="1" applyFill="1" applyBorder="1" applyAlignment="1" applyProtection="1">
      <alignment horizontal="left" vertical="center" wrapText="1" indent="1"/>
    </xf>
    <xf numFmtId="0" fontId="4" fillId="3" borderId="3" xfId="0" applyFont="1" applyFill="1" applyBorder="1" applyAlignment="1" applyProtection="1">
      <alignment horizontal="right" vertical="center" indent="1"/>
      <protection locked="0"/>
    </xf>
    <xf numFmtId="0" fontId="4" fillId="3" borderId="5" xfId="0" applyFont="1" applyFill="1" applyBorder="1" applyAlignment="1" applyProtection="1">
      <alignment horizontal="right" vertical="center" indent="1"/>
      <protection locked="0"/>
    </xf>
    <xf numFmtId="0" fontId="2" fillId="4" borderId="2" xfId="0" applyFont="1" applyFill="1" applyBorder="1" applyAlignment="1" applyProtection="1">
      <alignment horizontal="left" vertical="center" indent="1"/>
    </xf>
    <xf numFmtId="0" fontId="2" fillId="3" borderId="2" xfId="0" applyFont="1" applyFill="1" applyBorder="1" applyAlignment="1" applyProtection="1">
      <alignment horizontal="left" vertical="center" wrapText="1" indent="1"/>
      <protection locked="0"/>
    </xf>
    <xf numFmtId="0" fontId="2" fillId="3" borderId="6" xfId="0" applyFont="1" applyFill="1" applyBorder="1" applyAlignment="1" applyProtection="1">
      <alignment horizontal="left" vertical="center"/>
      <protection locked="0"/>
    </xf>
    <xf numFmtId="0" fontId="2" fillId="3" borderId="7" xfId="0" applyFont="1" applyFill="1" applyBorder="1" applyAlignment="1" applyProtection="1">
      <alignment horizontal="left" vertical="center"/>
      <protection locked="0"/>
    </xf>
    <xf numFmtId="0" fontId="2" fillId="3" borderId="8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4" fillId="0" borderId="2" xfId="0" applyFont="1" applyBorder="1" applyAlignment="1" applyProtection="1">
      <alignment horizontal="left" vertical="top" wrapText="1" indent="1"/>
      <protection locked="0"/>
    </xf>
    <xf numFmtId="0" fontId="7" fillId="0" borderId="3" xfId="0" applyFont="1" applyBorder="1" applyAlignment="1" applyProtection="1">
      <alignment horizontal="left" vertical="center" wrapText="1" indent="1"/>
      <protection locked="0"/>
    </xf>
    <xf numFmtId="0" fontId="7" fillId="0" borderId="4" xfId="0" applyFont="1" applyBorder="1" applyAlignment="1" applyProtection="1">
      <alignment horizontal="left" vertical="center" wrapText="1" indent="1"/>
      <protection locked="0"/>
    </xf>
    <xf numFmtId="0" fontId="7" fillId="0" borderId="5" xfId="0" applyFont="1" applyBorder="1" applyAlignment="1" applyProtection="1">
      <alignment horizontal="left" vertical="center" wrapText="1" indent="1"/>
      <protection locked="0"/>
    </xf>
    <xf numFmtId="0" fontId="5" fillId="2" borderId="2" xfId="0" applyFont="1" applyFill="1" applyBorder="1" applyAlignment="1" applyProtection="1">
      <alignment horizontal="left" vertical="top" wrapText="1" indent="1"/>
      <protection locked="0"/>
    </xf>
    <xf numFmtId="0" fontId="4" fillId="0" borderId="2" xfId="0" applyFont="1" applyBorder="1" applyAlignment="1" applyProtection="1">
      <alignment horizontal="left" vertical="top"/>
    </xf>
    <xf numFmtId="0" fontId="2" fillId="4" borderId="2" xfId="0" applyFont="1" applyFill="1" applyBorder="1" applyAlignment="1" applyProtection="1">
      <alignment horizontal="left" vertical="center" wrapText="1" indent="1"/>
      <protection locked="0"/>
    </xf>
    <xf numFmtId="0" fontId="15" fillId="0" borderId="2" xfId="0" applyFont="1" applyBorder="1" applyAlignment="1">
      <alignment horizontal="left" vertical="center" wrapText="1" indent="1"/>
    </xf>
    <xf numFmtId="0" fontId="16" fillId="0" borderId="2" xfId="0" applyFont="1" applyBorder="1" applyAlignment="1">
      <alignment horizontal="left" vertical="center" wrapText="1" indent="1"/>
    </xf>
    <xf numFmtId="0" fontId="2" fillId="4" borderId="2" xfId="0" applyFont="1" applyFill="1" applyBorder="1" applyAlignment="1" applyProtection="1">
      <alignment horizontal="left" vertical="center" indent="1"/>
      <protection locked="0"/>
    </xf>
    <xf numFmtId="0" fontId="4" fillId="4" borderId="2" xfId="0" applyFont="1" applyFill="1" applyBorder="1" applyAlignment="1" applyProtection="1">
      <alignment horizontal="left" vertical="center" indent="1"/>
      <protection locked="0"/>
    </xf>
    <xf numFmtId="0" fontId="4" fillId="0" borderId="2" xfId="0" applyFont="1" applyBorder="1" applyAlignment="1" applyProtection="1">
      <alignment horizontal="left" vertical="top"/>
      <protection locked="0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C31" noThreeD="1"/>
</file>

<file path=xl/ctrlProps/ctrlProp2.xml><?xml version="1.0" encoding="utf-8"?>
<formControlPr xmlns="http://schemas.microsoft.com/office/spreadsheetml/2009/9/main" objectType="CheckBox" fmlaLink="C53" noThreeD="1"/>
</file>

<file path=xl/ctrlProps/ctrlProp3.xml><?xml version="1.0" encoding="utf-8"?>
<formControlPr xmlns="http://schemas.microsoft.com/office/spreadsheetml/2009/9/main" objectType="CheckBox" fmlaLink="C57" noThreeD="1"/>
</file>

<file path=xl/ctrlProps/ctrlProp4.xml><?xml version="1.0" encoding="utf-8"?>
<formControlPr xmlns="http://schemas.microsoft.com/office/spreadsheetml/2009/9/main" objectType="CheckBox" fmlaLink="C32" noThreeD="1"/>
</file>

<file path=xl/ctrlProps/ctrlProp5.xml><?xml version="1.0" encoding="utf-8"?>
<formControlPr xmlns="http://schemas.microsoft.com/office/spreadsheetml/2009/9/main" objectType="CheckBox" fmlaLink="C10" noThreeD="1"/>
</file>

<file path=xl/ctrlProps/ctrlProp6.xml><?xml version="1.0" encoding="utf-8"?>
<formControlPr xmlns="http://schemas.microsoft.com/office/spreadsheetml/2009/9/main" objectType="CheckBox" fmlaLink="C44" noThreeD="1"/>
</file>

<file path=xl/ctrlProps/ctrlProp7.xml><?xml version="1.0" encoding="utf-8"?>
<formControlPr xmlns="http://schemas.microsoft.com/office/spreadsheetml/2009/9/main" objectType="CheckBox" fmlaLink="C54" noThreeD="1"/>
</file>

<file path=xl/ctrlProps/ctrlProp8.xml><?xml version="1.0" encoding="utf-8"?>
<formControlPr xmlns="http://schemas.microsoft.com/office/spreadsheetml/2009/9/main" objectType="CheckBox" fmlaLink="C37" noThreeD="1"/>
</file>

<file path=xl/ctrlProps/ctrlProp9.xml><?xml version="1.0" encoding="utf-8"?>
<formControlPr xmlns="http://schemas.microsoft.com/office/spreadsheetml/2009/9/main" objectType="CheckBox" fmlaLink="C39" noThreeD="1"/>
</file>

<file path=xl/ctrlProps/ctrlProp10.xml><?xml version="1.0" encoding="utf-8"?>
<formControlPr xmlns="http://schemas.microsoft.com/office/spreadsheetml/2009/9/main" objectType="CheckBox" fmlaLink="C38" noThreeD="1"/>
</file>

<file path=xl/ctrlProps/ctrlProp11.xml><?xml version="1.0" encoding="utf-8"?>
<formControlPr xmlns="http://schemas.microsoft.com/office/spreadsheetml/2009/9/main" objectType="CheckBox" fmlaLink="C49" noThreeD="1"/>
</file>

<file path=xl/ctrlProps/ctrlProp12.xml><?xml version="1.0" encoding="utf-8"?>
<formControlPr xmlns="http://schemas.microsoft.com/office/spreadsheetml/2009/9/main" objectType="CheckBox" fmlaLink="C9" noThreeD="1"/>
</file>

<file path=xl/ctrlProps/ctrlProp13.xml><?xml version="1.0" encoding="utf-8"?>
<formControlPr xmlns="http://schemas.microsoft.com/office/spreadsheetml/2009/9/main" objectType="CheckBox" fmlaLink="C25" noThreeD="1"/>
</file>

<file path=xl/ctrlProps/ctrlProp14.xml><?xml version="1.0" encoding="utf-8"?>
<formControlPr xmlns="http://schemas.microsoft.com/office/spreadsheetml/2009/9/main" objectType="CheckBox" fmlaLink="C50" noThreeD="1"/>
</file>

<file path=xl/ctrlProps/ctrlProp15.xml><?xml version="1.0" encoding="utf-8"?>
<formControlPr xmlns="http://schemas.microsoft.com/office/spreadsheetml/2009/9/main" objectType="CheckBox" fmlaLink="C33" noThreeD="1"/>
</file>

<file path=xl/ctrlProps/ctrlProp16.xml><?xml version="1.0" encoding="utf-8"?>
<formControlPr xmlns="http://schemas.microsoft.com/office/spreadsheetml/2009/9/main" objectType="CheckBox" fmlaLink="C34" noThreeD="1"/>
</file>

<file path=xl/ctrlProps/ctrlProp17.xml><?xml version="1.0" encoding="utf-8"?>
<formControlPr xmlns="http://schemas.microsoft.com/office/spreadsheetml/2009/9/main" objectType="CheckBox" fmlaLink="C40" noThreeD="1"/>
</file>

<file path=xl/ctrlProps/ctrlProp18.xml><?xml version="1.0" encoding="utf-8"?>
<formControlPr xmlns="http://schemas.microsoft.com/office/spreadsheetml/2009/9/main" objectType="CheckBox" fmlaLink="C45" noThreeD="1"/>
</file>

<file path=xl/ctrlProps/ctrlProp19.xml><?xml version="1.0" encoding="utf-8"?>
<formControlPr xmlns="http://schemas.microsoft.com/office/spreadsheetml/2009/9/main" objectType="CheckBox" fmlaLink="C46" noThreeD="1"/>
</file>

<file path=xl/ctrlProps/ctrlProp20.xml><?xml version="1.0" encoding="utf-8"?>
<formControlPr xmlns="http://schemas.microsoft.com/office/spreadsheetml/2009/9/main" objectType="CheckBox" fmlaLink="C36" noThreeD="1"/>
</file>

<file path=xl/ctrlProps/ctrlProp21.xml><?xml version="1.0" encoding="utf-8"?>
<formControlPr xmlns="http://schemas.microsoft.com/office/spreadsheetml/2009/9/main" objectType="CheckBox" fmlaLink="C55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30</xdr:row>
          <xdr:rowOff>19050</xdr:rowOff>
        </xdr:from>
        <xdr:to>
          <xdr:col>2</xdr:col>
          <xdr:colOff>733425</xdr:colOff>
          <xdr:row>30</xdr:row>
          <xdr:rowOff>266700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49</xdr:row>
          <xdr:rowOff>28575</xdr:rowOff>
        </xdr:from>
        <xdr:to>
          <xdr:col>2</xdr:col>
          <xdr:colOff>781050</xdr:colOff>
          <xdr:row>49</xdr:row>
          <xdr:rowOff>276225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466725</xdr:colOff>
          <xdr:row>52</xdr:row>
          <xdr:rowOff>19050</xdr:rowOff>
        </xdr:from>
        <xdr:to>
          <xdr:col>2</xdr:col>
          <xdr:colOff>771525</xdr:colOff>
          <xdr:row>52</xdr:row>
          <xdr:rowOff>266700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56</xdr:row>
          <xdr:rowOff>47625</xdr:rowOff>
        </xdr:from>
        <xdr:to>
          <xdr:col>2</xdr:col>
          <xdr:colOff>342900</xdr:colOff>
          <xdr:row>56</xdr:row>
          <xdr:rowOff>247650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31</xdr:row>
          <xdr:rowOff>19050</xdr:rowOff>
        </xdr:from>
        <xdr:to>
          <xdr:col>2</xdr:col>
          <xdr:colOff>762000</xdr:colOff>
          <xdr:row>31</xdr:row>
          <xdr:rowOff>266700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9</xdr:row>
          <xdr:rowOff>28575</xdr:rowOff>
        </xdr:from>
        <xdr:to>
          <xdr:col>2</xdr:col>
          <xdr:colOff>762000</xdr:colOff>
          <xdr:row>9</xdr:row>
          <xdr:rowOff>266700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466725</xdr:colOff>
          <xdr:row>39</xdr:row>
          <xdr:rowOff>28575</xdr:rowOff>
        </xdr:from>
        <xdr:to>
          <xdr:col>2</xdr:col>
          <xdr:colOff>762000</xdr:colOff>
          <xdr:row>39</xdr:row>
          <xdr:rowOff>266700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43</xdr:row>
          <xdr:rowOff>28575</xdr:rowOff>
        </xdr:from>
        <xdr:to>
          <xdr:col>2</xdr:col>
          <xdr:colOff>781050</xdr:colOff>
          <xdr:row>43</xdr:row>
          <xdr:rowOff>276225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44</xdr:row>
          <xdr:rowOff>19050</xdr:rowOff>
        </xdr:from>
        <xdr:to>
          <xdr:col>2</xdr:col>
          <xdr:colOff>790575</xdr:colOff>
          <xdr:row>44</xdr:row>
          <xdr:rowOff>266700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466725</xdr:colOff>
          <xdr:row>53</xdr:row>
          <xdr:rowOff>19050</xdr:rowOff>
        </xdr:from>
        <xdr:to>
          <xdr:col>2</xdr:col>
          <xdr:colOff>781050</xdr:colOff>
          <xdr:row>53</xdr:row>
          <xdr:rowOff>266700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32</xdr:row>
          <xdr:rowOff>28575</xdr:rowOff>
        </xdr:from>
        <xdr:to>
          <xdr:col>2</xdr:col>
          <xdr:colOff>771525</xdr:colOff>
          <xdr:row>32</xdr:row>
          <xdr:rowOff>276225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36</xdr:row>
          <xdr:rowOff>28575</xdr:rowOff>
        </xdr:from>
        <xdr:to>
          <xdr:col>2</xdr:col>
          <xdr:colOff>762000</xdr:colOff>
          <xdr:row>36</xdr:row>
          <xdr:rowOff>276225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466725</xdr:colOff>
          <xdr:row>38</xdr:row>
          <xdr:rowOff>28575</xdr:rowOff>
        </xdr:from>
        <xdr:to>
          <xdr:col>2</xdr:col>
          <xdr:colOff>771525</xdr:colOff>
          <xdr:row>38</xdr:row>
          <xdr:rowOff>276225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37</xdr:row>
          <xdr:rowOff>19050</xdr:rowOff>
        </xdr:from>
        <xdr:to>
          <xdr:col>2</xdr:col>
          <xdr:colOff>762000</xdr:colOff>
          <xdr:row>37</xdr:row>
          <xdr:rowOff>266700</xdr:rowOff>
        </xdr:to>
        <xdr:sp macro="" textlink="">
          <xdr:nvSpPr>
            <xdr:cNvPr id="1468" name="Check Box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48</xdr:row>
          <xdr:rowOff>28575</xdr:rowOff>
        </xdr:from>
        <xdr:to>
          <xdr:col>2</xdr:col>
          <xdr:colOff>771525</xdr:colOff>
          <xdr:row>48</xdr:row>
          <xdr:rowOff>266700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8</xdr:row>
          <xdr:rowOff>28575</xdr:rowOff>
        </xdr:from>
        <xdr:to>
          <xdr:col>2</xdr:col>
          <xdr:colOff>752475</xdr:colOff>
          <xdr:row>8</xdr:row>
          <xdr:rowOff>266700</xdr:rowOff>
        </xdr:to>
        <xdr:sp macro="" textlink="">
          <xdr:nvSpPr>
            <xdr:cNvPr id="1477" name="Check Box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24</xdr:row>
          <xdr:rowOff>28575</xdr:rowOff>
        </xdr:from>
        <xdr:to>
          <xdr:col>2</xdr:col>
          <xdr:colOff>742950</xdr:colOff>
          <xdr:row>24</xdr:row>
          <xdr:rowOff>266700</xdr:rowOff>
        </xdr:to>
        <xdr:sp macro="" textlink="">
          <xdr:nvSpPr>
            <xdr:cNvPr id="1489" name="Check Box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 editAs="absolute">
    <xdr:from>
      <xdr:col>2</xdr:col>
      <xdr:colOff>535449</xdr:colOff>
      <xdr:row>0</xdr:row>
      <xdr:rowOff>206376</xdr:rowOff>
    </xdr:from>
    <xdr:to>
      <xdr:col>3</xdr:col>
      <xdr:colOff>539751</xdr:colOff>
      <xdr:row>0</xdr:row>
      <xdr:rowOff>857251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8699" y="206376"/>
          <a:ext cx="1131427" cy="6508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33</xdr:row>
          <xdr:rowOff>28575</xdr:rowOff>
        </xdr:from>
        <xdr:to>
          <xdr:col>2</xdr:col>
          <xdr:colOff>771525</xdr:colOff>
          <xdr:row>33</xdr:row>
          <xdr:rowOff>276225</xdr:rowOff>
        </xdr:to>
        <xdr:sp macro="" textlink="">
          <xdr:nvSpPr>
            <xdr:cNvPr id="1503" name="Check Box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45</xdr:row>
          <xdr:rowOff>19050</xdr:rowOff>
        </xdr:from>
        <xdr:to>
          <xdr:col>2</xdr:col>
          <xdr:colOff>790575</xdr:colOff>
          <xdr:row>45</xdr:row>
          <xdr:rowOff>266700</xdr:rowOff>
        </xdr:to>
        <xdr:sp macro="" textlink="">
          <xdr:nvSpPr>
            <xdr:cNvPr id="1505" name="Check Box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35</xdr:row>
          <xdr:rowOff>28575</xdr:rowOff>
        </xdr:from>
        <xdr:to>
          <xdr:col>2</xdr:col>
          <xdr:colOff>762000</xdr:colOff>
          <xdr:row>35</xdr:row>
          <xdr:rowOff>276225</xdr:rowOff>
        </xdr:to>
        <xdr:sp macro="" textlink="">
          <xdr:nvSpPr>
            <xdr:cNvPr id="1507" name="Check Box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466725</xdr:colOff>
          <xdr:row>54</xdr:row>
          <xdr:rowOff>19050</xdr:rowOff>
        </xdr:from>
        <xdr:to>
          <xdr:col>2</xdr:col>
          <xdr:colOff>781050</xdr:colOff>
          <xdr:row>54</xdr:row>
          <xdr:rowOff>266700</xdr:rowOff>
        </xdr:to>
        <xdr:sp macro="" textlink="">
          <xdr:nvSpPr>
            <xdr:cNvPr id="1508" name="Check Box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296"/>
  <sheetViews>
    <sheetView tabSelected="1" topLeftCell="A31" zoomScale="125" zoomScaleNormal="125" workbookViewId="0">
      <selection activeCell="D28" sqref="D28"/>
    </sheetView>
  </sheetViews>
  <sheetFormatPr defaultColWidth="0" defaultRowHeight="14.25" zeroHeight="1" thickTop="1" thickBottom="1" x14ac:dyDescent="0.3"/>
  <cols>
    <col min="1" max="1" width="64.77734375" style="40" customWidth="1"/>
    <col min="2" max="2" width="16.33203125" style="55" customWidth="1"/>
    <col min="3" max="3" width="13.109375" style="28" customWidth="1"/>
    <col min="4" max="4" width="10.77734375" style="29" customWidth="1"/>
    <col min="5" max="16384" width="7.109375" style="22" hidden="1"/>
  </cols>
  <sheetData>
    <row r="1" spans="1:4" s="50" customFormat="1" ht="81.75" customHeight="1" thickTop="1" thickBot="1" x14ac:dyDescent="0.3">
      <c r="A1" s="99" t="s">
        <v>311</v>
      </c>
      <c r="B1" s="100"/>
      <c r="C1" s="100"/>
      <c r="D1" s="100"/>
    </row>
    <row r="2" spans="1:4" s="23" customFormat="1" ht="23.1" customHeight="1" thickTop="1" thickBot="1" x14ac:dyDescent="0.3">
      <c r="A2" s="101" t="s">
        <v>306</v>
      </c>
      <c r="B2" s="101"/>
      <c r="C2" s="102" t="s">
        <v>36</v>
      </c>
      <c r="D2" s="101"/>
    </row>
    <row r="3" spans="1:4" s="23" customFormat="1" ht="23.1" customHeight="1" thickTop="1" thickBot="1" x14ac:dyDescent="0.3">
      <c r="A3" s="66" t="s">
        <v>329</v>
      </c>
      <c r="B3" s="66"/>
      <c r="C3" s="67"/>
      <c r="D3" s="68">
        <v>158000</v>
      </c>
    </row>
    <row r="4" spans="1:4" s="23" customFormat="1" ht="23.1" customHeight="1" thickTop="1" thickBot="1" x14ac:dyDescent="0.3">
      <c r="A4" s="86" t="s">
        <v>305</v>
      </c>
      <c r="B4" s="86"/>
      <c r="C4" s="86"/>
      <c r="D4" s="86"/>
    </row>
    <row r="5" spans="1:4" s="24" customFormat="1" ht="23.1" customHeight="1" thickTop="1" thickBot="1" x14ac:dyDescent="0.3">
      <c r="A5" s="82" t="s">
        <v>264</v>
      </c>
      <c r="B5" s="83"/>
      <c r="C5" s="43" t="b">
        <v>0</v>
      </c>
      <c r="D5" s="44"/>
    </row>
    <row r="6" spans="1:4" s="24" customFormat="1" ht="23.1" customHeight="1" thickTop="1" thickBot="1" x14ac:dyDescent="0.3">
      <c r="A6" s="82" t="s">
        <v>231</v>
      </c>
      <c r="B6" s="83"/>
      <c r="C6" s="43" t="b">
        <v>0</v>
      </c>
      <c r="D6" s="44"/>
    </row>
    <row r="7" spans="1:4" s="24" customFormat="1" ht="23.1" customHeight="1" thickTop="1" thickBot="1" x14ac:dyDescent="0.3">
      <c r="A7" s="82" t="s">
        <v>131</v>
      </c>
      <c r="B7" s="83"/>
      <c r="C7" s="43" t="b">
        <v>0</v>
      </c>
      <c r="D7" s="44"/>
    </row>
    <row r="8" spans="1:4" s="24" customFormat="1" ht="23.1" customHeight="1" thickTop="1" thickBot="1" x14ac:dyDescent="0.3">
      <c r="A8" s="82" t="s">
        <v>274</v>
      </c>
      <c r="B8" s="83"/>
      <c r="C8" s="43" t="b">
        <v>1</v>
      </c>
      <c r="D8" s="44"/>
    </row>
    <row r="9" spans="1:4" s="24" customFormat="1" ht="23.1" customHeight="1" thickTop="1" thickBot="1" x14ac:dyDescent="0.3">
      <c r="A9" s="42" t="s">
        <v>328</v>
      </c>
      <c r="B9" s="58" t="s">
        <v>275</v>
      </c>
      <c r="C9" s="43" t="b">
        <v>0</v>
      </c>
      <c r="D9" s="44">
        <f>IF(ISERROR(C9)=TRUE,0,(IF(C9=TRUE,VLOOKUP('GT4 BUILD FORM'!B9,Part_Options!$A:$C,3,FALSE),0)))</f>
        <v>0</v>
      </c>
    </row>
    <row r="10" spans="1:4" s="24" customFormat="1" ht="23.1" customHeight="1" thickTop="1" thickBot="1" x14ac:dyDescent="0.3">
      <c r="A10" s="42" t="s">
        <v>312</v>
      </c>
      <c r="B10" s="58" t="s">
        <v>41</v>
      </c>
      <c r="C10" s="43" t="b">
        <v>0</v>
      </c>
      <c r="D10" s="44">
        <f>IF(ISERROR(C10)=TRUE,0,(IF(C10=TRUE,VLOOKUP('GT4 BUILD FORM'!B10,Part_Options!$A:$C,3,FALSE),0)))</f>
        <v>0</v>
      </c>
    </row>
    <row r="11" spans="1:4" s="23" customFormat="1" ht="23.1" customHeight="1" thickTop="1" thickBot="1" x14ac:dyDescent="0.3">
      <c r="A11" s="86" t="s">
        <v>232</v>
      </c>
      <c r="B11" s="86"/>
      <c r="C11" s="86"/>
      <c r="D11" s="86"/>
    </row>
    <row r="12" spans="1:4" s="24" customFormat="1" ht="23.1" customHeight="1" thickTop="1" thickBot="1" x14ac:dyDescent="0.3">
      <c r="A12" s="82" t="s">
        <v>307</v>
      </c>
      <c r="B12" s="83"/>
      <c r="C12" s="43" t="b">
        <v>0</v>
      </c>
      <c r="D12" s="44"/>
    </row>
    <row r="13" spans="1:4" s="24" customFormat="1" ht="23.1" customHeight="1" thickTop="1" thickBot="1" x14ac:dyDescent="0.3">
      <c r="A13" s="82" t="s">
        <v>260</v>
      </c>
      <c r="B13" s="83"/>
      <c r="C13" s="43" t="b">
        <v>0</v>
      </c>
      <c r="D13" s="44"/>
    </row>
    <row r="14" spans="1:4" s="24" customFormat="1" ht="23.1" customHeight="1" thickTop="1" thickBot="1" x14ac:dyDescent="0.3">
      <c r="A14" s="82" t="s">
        <v>43</v>
      </c>
      <c r="B14" s="83"/>
      <c r="C14" s="43" t="b">
        <v>0</v>
      </c>
      <c r="D14" s="44"/>
    </row>
    <row r="15" spans="1:4" s="23" customFormat="1" ht="23.1" customHeight="1" thickTop="1" thickBot="1" x14ac:dyDescent="0.3">
      <c r="A15" s="86" t="s">
        <v>233</v>
      </c>
      <c r="B15" s="86"/>
      <c r="C15" s="86"/>
      <c r="D15" s="86"/>
    </row>
    <row r="16" spans="1:4" s="24" customFormat="1" ht="23.1" customHeight="1" thickTop="1" thickBot="1" x14ac:dyDescent="0.3">
      <c r="A16" s="82" t="s">
        <v>44</v>
      </c>
      <c r="B16" s="83"/>
      <c r="C16" s="43" t="b">
        <v>0</v>
      </c>
      <c r="D16" s="44"/>
    </row>
    <row r="17" spans="1:4" s="24" customFormat="1" ht="22.5" customHeight="1" thickTop="1" thickBot="1" x14ac:dyDescent="0.3">
      <c r="A17" s="82" t="s">
        <v>265</v>
      </c>
      <c r="B17" s="83"/>
      <c r="C17" s="43" t="b">
        <v>0</v>
      </c>
      <c r="D17" s="44"/>
    </row>
    <row r="18" spans="1:4" ht="22.5" customHeight="1" thickTop="1" thickBot="1" x14ac:dyDescent="0.3">
      <c r="A18" s="82" t="s">
        <v>297</v>
      </c>
      <c r="B18" s="83"/>
      <c r="C18" s="43" t="b">
        <v>0</v>
      </c>
      <c r="D18" s="44"/>
    </row>
    <row r="19" spans="1:4" s="24" customFormat="1" ht="21.75" customHeight="1" thickTop="1" thickBot="1" x14ac:dyDescent="0.3">
      <c r="A19" s="86" t="s">
        <v>298</v>
      </c>
      <c r="B19" s="86"/>
      <c r="C19" s="86"/>
      <c r="D19" s="86"/>
    </row>
    <row r="20" spans="1:4" s="38" customFormat="1" ht="22.5" customHeight="1" thickTop="1" thickBot="1" x14ac:dyDescent="0.25">
      <c r="A20" s="82" t="s">
        <v>302</v>
      </c>
      <c r="B20" s="83"/>
      <c r="C20" s="45" t="b">
        <v>0</v>
      </c>
      <c r="D20" s="46"/>
    </row>
    <row r="21" spans="1:4" s="24" customFormat="1" ht="22.5" customHeight="1" thickTop="1" thickBot="1" x14ac:dyDescent="0.3">
      <c r="A21" s="82" t="s">
        <v>300</v>
      </c>
      <c r="B21" s="83"/>
      <c r="C21" s="43"/>
      <c r="D21" s="44"/>
    </row>
    <row r="22" spans="1:4" s="24" customFormat="1" ht="22.5" customHeight="1" thickTop="1" thickBot="1" x14ac:dyDescent="0.3">
      <c r="A22" s="82" t="s">
        <v>301</v>
      </c>
      <c r="B22" s="83"/>
      <c r="C22" s="43"/>
      <c r="D22" s="44"/>
    </row>
    <row r="23" spans="1:4" s="24" customFormat="1" ht="22.5" customHeight="1" thickTop="1" thickBot="1" x14ac:dyDescent="0.3">
      <c r="A23" s="82" t="s">
        <v>342</v>
      </c>
      <c r="B23" s="83"/>
      <c r="C23" s="43"/>
      <c r="D23" s="44"/>
    </row>
    <row r="24" spans="1:4" s="24" customFormat="1" ht="22.5" customHeight="1" thickTop="1" thickBot="1" x14ac:dyDescent="0.3">
      <c r="A24" s="82" t="s">
        <v>299</v>
      </c>
      <c r="B24" s="83"/>
      <c r="C24" s="43"/>
      <c r="D24" s="44"/>
    </row>
    <row r="25" spans="1:4" ht="22.5" customHeight="1" thickTop="1" thickBot="1" x14ac:dyDescent="0.3">
      <c r="A25" s="82" t="s">
        <v>341</v>
      </c>
      <c r="B25" s="83" t="s">
        <v>226</v>
      </c>
      <c r="C25" s="43" t="b">
        <v>0</v>
      </c>
      <c r="D25" s="44">
        <f>IF(ISERROR(C25)=TRUE,0,(IF(C25=TRUE,VLOOKUP('GT4 BUILD FORM'!B25,Part_Options!$A:$C,3,FALSE),0)))</f>
        <v>0</v>
      </c>
    </row>
    <row r="26" spans="1:4" s="23" customFormat="1" ht="23.1" customHeight="1" thickTop="1" thickBot="1" x14ac:dyDescent="0.3">
      <c r="A26" s="86" t="s">
        <v>347</v>
      </c>
      <c r="B26" s="86"/>
      <c r="C26" s="86"/>
      <c r="D26" s="86"/>
    </row>
    <row r="27" spans="1:4" s="24" customFormat="1" ht="23.1" customHeight="1" thickTop="1" thickBot="1" x14ac:dyDescent="0.3">
      <c r="A27" s="82" t="s">
        <v>344</v>
      </c>
      <c r="B27" s="83"/>
      <c r="C27" s="43" t="b">
        <v>0</v>
      </c>
      <c r="D27" s="44"/>
    </row>
    <row r="28" spans="1:4" s="24" customFormat="1" ht="23.1" customHeight="1" thickTop="1" thickBot="1" x14ac:dyDescent="0.3">
      <c r="A28" s="80" t="s">
        <v>345</v>
      </c>
      <c r="B28" s="81" t="s">
        <v>346</v>
      </c>
      <c r="C28" s="43" t="b">
        <v>0</v>
      </c>
      <c r="D28" s="44"/>
    </row>
    <row r="29" spans="1:4" s="24" customFormat="1" ht="22.5" customHeight="1" thickTop="1" thickBot="1" x14ac:dyDescent="0.3">
      <c r="A29" s="86" t="s">
        <v>4</v>
      </c>
      <c r="B29" s="86"/>
      <c r="C29" s="86"/>
      <c r="D29" s="86"/>
    </row>
    <row r="30" spans="1:4" s="24" customFormat="1" ht="22.5" customHeight="1" thickTop="1" thickBot="1" x14ac:dyDescent="0.3">
      <c r="A30" s="82" t="s">
        <v>313</v>
      </c>
      <c r="B30" s="83" t="s">
        <v>5</v>
      </c>
      <c r="C30" s="43" t="b">
        <v>0</v>
      </c>
      <c r="D30" s="44"/>
    </row>
    <row r="31" spans="1:4" ht="22.5" customHeight="1" thickTop="1" thickBot="1" x14ac:dyDescent="0.3">
      <c r="A31" s="48" t="s">
        <v>314</v>
      </c>
      <c r="B31" s="59" t="s">
        <v>34</v>
      </c>
      <c r="C31" s="43" t="b">
        <v>0</v>
      </c>
      <c r="D31" s="44">
        <f>IF(ISERROR(C31)=TRUE,0,(IF(C31=TRUE,VLOOKUP('GT4 BUILD FORM'!B31,Part_Options!$A:$C,3,FALSE),0)))</f>
        <v>0</v>
      </c>
    </row>
    <row r="32" spans="1:4" s="24" customFormat="1" ht="22.5" customHeight="1" thickTop="1" thickBot="1" x14ac:dyDescent="0.3">
      <c r="A32" s="48" t="s">
        <v>327</v>
      </c>
      <c r="B32" s="59" t="s">
        <v>294</v>
      </c>
      <c r="C32" s="43" t="b">
        <v>0</v>
      </c>
      <c r="D32" s="44">
        <f>IF(ISERROR(C32)=TRUE,0,(IF(C32=TRUE,VLOOKUP('GT4 BUILD FORM'!B32,Part_Options!$A:$C,3,FALSE),0)))</f>
        <v>0</v>
      </c>
    </row>
    <row r="33" spans="1:4" s="24" customFormat="1" ht="22.5" customHeight="1" thickTop="1" thickBot="1" x14ac:dyDescent="0.3">
      <c r="A33" s="48" t="s">
        <v>315</v>
      </c>
      <c r="B33" s="59" t="s">
        <v>296</v>
      </c>
      <c r="C33" s="43" t="b">
        <v>0</v>
      </c>
      <c r="D33" s="44">
        <f>IF(ISERROR(C33)=TRUE,0,(IF(C33=TRUE,VLOOKUP('GT4 BUILD FORM'!B33,Part_Options!$A:$C,3,FALSE),0)))</f>
        <v>0</v>
      </c>
    </row>
    <row r="34" spans="1:4" s="24" customFormat="1" ht="24.75" customHeight="1" thickTop="1" thickBot="1" x14ac:dyDescent="0.3">
      <c r="A34" s="48" t="s">
        <v>340</v>
      </c>
      <c r="B34" s="59" t="s">
        <v>335</v>
      </c>
      <c r="C34" s="43" t="b">
        <v>0</v>
      </c>
      <c r="D34" s="44">
        <f>IF(ISERROR(C34)=TRUE,0,(IF(C34=TRUE,VLOOKUP('GT4 BUILD FORM'!B34,Part_Options!$A:$C,3,FALSE),0)))</f>
        <v>0</v>
      </c>
    </row>
    <row r="35" spans="1:4" s="24" customFormat="1" ht="23.1" customHeight="1" thickTop="1" thickBot="1" x14ac:dyDescent="0.3">
      <c r="A35" s="86" t="s">
        <v>8</v>
      </c>
      <c r="B35" s="86"/>
      <c r="C35" s="86"/>
      <c r="D35" s="86"/>
    </row>
    <row r="36" spans="1:4" s="24" customFormat="1" ht="22.5" customHeight="1" thickTop="1" thickBot="1" x14ac:dyDescent="0.3">
      <c r="A36" s="79" t="s">
        <v>316</v>
      </c>
      <c r="B36" s="81" t="s">
        <v>278</v>
      </c>
      <c r="C36" s="43" t="b">
        <v>0</v>
      </c>
      <c r="D36" s="44">
        <f>IF(ISERROR(C36)=TRUE,0,(IF(C36=TRUE,VLOOKUP('GT4 BUILD FORM'!B36,Part_Options!$A:$C,3,FALSE),0)))</f>
        <v>0</v>
      </c>
    </row>
    <row r="37" spans="1:4" s="25" customFormat="1" ht="22.5" customHeight="1" thickTop="1" thickBot="1" x14ac:dyDescent="0.3">
      <c r="A37" s="48" t="s">
        <v>317</v>
      </c>
      <c r="B37" s="59" t="s">
        <v>39</v>
      </c>
      <c r="C37" s="47" t="b">
        <v>0</v>
      </c>
      <c r="D37" s="44">
        <f>IF(ISERROR(C37)=TRUE,0,(IF(C37=TRUE,VLOOKUP('GT4 BUILD FORM'!B37,Part_Options!$A:$C,3,FALSE),0)))</f>
        <v>0</v>
      </c>
    </row>
    <row r="38" spans="1:4" s="25" customFormat="1" ht="22.5" customHeight="1" thickTop="1" thickBot="1" x14ac:dyDescent="0.3">
      <c r="A38" s="48" t="s">
        <v>318</v>
      </c>
      <c r="B38" s="59" t="s">
        <v>289</v>
      </c>
      <c r="C38" s="47" t="b">
        <v>0</v>
      </c>
      <c r="D38" s="44">
        <f>IF(ISERROR(C38)=TRUE,0,(IF(C38=TRUE,VLOOKUP('GT4 BUILD FORM'!B38,Part_Options!$A:$C,3,FALSE),0)))</f>
        <v>0</v>
      </c>
    </row>
    <row r="39" spans="1:4" s="25" customFormat="1" ht="22.5" customHeight="1" thickTop="1" thickBot="1" x14ac:dyDescent="0.3">
      <c r="A39" s="48" t="s">
        <v>319</v>
      </c>
      <c r="B39" s="59" t="s">
        <v>48</v>
      </c>
      <c r="C39" s="47" t="b">
        <v>0</v>
      </c>
      <c r="D39" s="44">
        <f>IF(ISERROR(C39)=TRUE,0,(IF(C39=TRUE,VLOOKUP('GT4 BUILD FORM'!B39,Part_Options!$A:$C,3,FALSE),0)))</f>
        <v>0</v>
      </c>
    </row>
    <row r="40" spans="1:4" ht="22.5" customHeight="1" thickTop="1" thickBot="1" x14ac:dyDescent="0.3">
      <c r="A40" s="48" t="s">
        <v>320</v>
      </c>
      <c r="B40" s="59" t="s">
        <v>10</v>
      </c>
      <c r="C40" s="47" t="b">
        <v>0</v>
      </c>
      <c r="D40" s="44">
        <f>IF(ISERROR(C40)=TRUE,0,(IF(C40=TRUE,VLOOKUP('GT4 BUILD FORM'!B40,Part_Options!$A:$C,3,FALSE),0)))</f>
        <v>0</v>
      </c>
    </row>
    <row r="41" spans="1:4" s="24" customFormat="1" ht="23.1" customHeight="1" thickTop="1" thickBot="1" x14ac:dyDescent="0.3">
      <c r="A41" s="86" t="s">
        <v>18</v>
      </c>
      <c r="B41" s="86"/>
      <c r="C41" s="86"/>
      <c r="D41" s="86"/>
    </row>
    <row r="42" spans="1:4" s="24" customFormat="1" ht="22.5" customHeight="1" thickTop="1" thickBot="1" x14ac:dyDescent="0.3">
      <c r="A42" s="82" t="s">
        <v>338</v>
      </c>
      <c r="B42" s="83"/>
      <c r="C42" s="43" t="b">
        <v>0</v>
      </c>
      <c r="D42" s="44"/>
    </row>
    <row r="43" spans="1:4" s="24" customFormat="1" ht="22.5" customHeight="1" thickTop="1" thickBot="1" x14ac:dyDescent="0.3">
      <c r="A43" s="82" t="s">
        <v>308</v>
      </c>
      <c r="B43" s="83"/>
      <c r="C43" s="43" t="b">
        <v>0</v>
      </c>
      <c r="D43" s="44"/>
    </row>
    <row r="44" spans="1:4" s="24" customFormat="1" ht="22.5" customHeight="1" thickTop="1" thickBot="1" x14ac:dyDescent="0.3">
      <c r="A44" s="48" t="s">
        <v>321</v>
      </c>
      <c r="B44" s="59" t="s">
        <v>21</v>
      </c>
      <c r="C44" s="49" t="b">
        <v>0</v>
      </c>
      <c r="D44" s="44">
        <f>IF(ISERROR(C44)=TRUE,0,(IF(C44=TRUE,VLOOKUP('GT4 BUILD FORM'!B44,Part_Options!$A:$C,3,FALSE),0)))</f>
        <v>0</v>
      </c>
    </row>
    <row r="45" spans="1:4" s="24" customFormat="1" ht="24.75" customHeight="1" thickTop="1" thickBot="1" x14ac:dyDescent="0.3">
      <c r="A45" s="42" t="s">
        <v>343</v>
      </c>
      <c r="B45" s="58" t="s">
        <v>86</v>
      </c>
      <c r="C45" s="43" t="b">
        <v>0</v>
      </c>
      <c r="D45" s="44">
        <f>IF(ISERROR(C45)=TRUE,0,(IF(C45=TRUE,VLOOKUP('GT4 BUILD FORM'!B45,Part_Options!$A:$C,3,FALSE),0)))</f>
        <v>0</v>
      </c>
    </row>
    <row r="46" spans="1:4" s="24" customFormat="1" ht="22.5" customHeight="1" thickTop="1" thickBot="1" x14ac:dyDescent="0.3">
      <c r="A46" s="64" t="s">
        <v>339</v>
      </c>
      <c r="B46" s="58" t="s">
        <v>336</v>
      </c>
      <c r="C46" s="43" t="b">
        <v>0</v>
      </c>
      <c r="D46" s="44">
        <f>IF(ISERROR(C46)=TRUE,0,(IF(C46=TRUE,VLOOKUP('GT4 BUILD FORM'!B46,Part_Options!$A:$C,3,FALSE),0)))</f>
        <v>0</v>
      </c>
    </row>
    <row r="47" spans="1:4" s="24" customFormat="1" ht="23.1" customHeight="1" thickTop="1" thickBot="1" x14ac:dyDescent="0.3">
      <c r="A47" s="86" t="s">
        <v>70</v>
      </c>
      <c r="B47" s="86"/>
      <c r="C47" s="86"/>
      <c r="D47" s="86"/>
    </row>
    <row r="48" spans="1:4" ht="22.5" customHeight="1" thickTop="1" thickBot="1" x14ac:dyDescent="0.3">
      <c r="A48" s="82" t="s">
        <v>303</v>
      </c>
      <c r="B48" s="83"/>
      <c r="C48" s="43"/>
      <c r="D48" s="44"/>
    </row>
    <row r="49" spans="1:4" ht="22.5" customHeight="1" thickTop="1" thickBot="1" x14ac:dyDescent="0.3">
      <c r="A49" s="42" t="s">
        <v>322</v>
      </c>
      <c r="B49" s="60" t="s">
        <v>291</v>
      </c>
      <c r="C49" s="43" t="b">
        <v>0</v>
      </c>
      <c r="D49" s="44">
        <f>IF(ISERROR(C49)=TRUE,0,(IF(C49=TRUE,VLOOKUP('GT4 BUILD FORM'!B49,Part_Options!$A:$C,3,FALSE),0)))</f>
        <v>0</v>
      </c>
    </row>
    <row r="50" spans="1:4" ht="23.25" customHeight="1" thickTop="1" thickBot="1" x14ac:dyDescent="0.3">
      <c r="A50" s="42" t="s">
        <v>323</v>
      </c>
      <c r="B50" s="63" t="s">
        <v>13</v>
      </c>
      <c r="C50" s="43" t="b">
        <v>0</v>
      </c>
      <c r="D50" s="44">
        <f>IF(ISERROR(C50)=TRUE,0,(IF(C50=TRUE,VLOOKUP('GT4 BUILD FORM'!B50,Part_Options!$A:$C,3,FALSE),0)))</f>
        <v>0</v>
      </c>
    </row>
    <row r="51" spans="1:4" s="24" customFormat="1" ht="23.1" customHeight="1" thickTop="1" thickBot="1" x14ac:dyDescent="0.3">
      <c r="A51" s="86" t="s">
        <v>304</v>
      </c>
      <c r="B51" s="86"/>
      <c r="C51" s="86"/>
      <c r="D51" s="86"/>
    </row>
    <row r="52" spans="1:4" s="24" customFormat="1" ht="22.5" customHeight="1" thickTop="1" thickBot="1" x14ac:dyDescent="0.3">
      <c r="A52" s="82" t="s">
        <v>253</v>
      </c>
      <c r="B52" s="83"/>
      <c r="C52" s="43" t="b">
        <v>0</v>
      </c>
      <c r="D52" s="44"/>
    </row>
    <row r="53" spans="1:4" s="24" customFormat="1" ht="22.5" customHeight="1" thickTop="1" thickBot="1" x14ac:dyDescent="0.3">
      <c r="A53" s="42" t="s">
        <v>324</v>
      </c>
      <c r="B53" s="58" t="s">
        <v>49</v>
      </c>
      <c r="C53" s="43" t="b">
        <v>0</v>
      </c>
      <c r="D53" s="44">
        <f>IF(ISERROR(C53)=TRUE,0,(IF(C53=TRUE,VLOOKUP('GT4 BUILD FORM'!B53,Part_Options!$A:$C,3,FALSE),0)))</f>
        <v>0</v>
      </c>
    </row>
    <row r="54" spans="1:4" s="24" customFormat="1" ht="22.5" customHeight="1" thickTop="1" thickBot="1" x14ac:dyDescent="0.3">
      <c r="A54" s="42" t="s">
        <v>325</v>
      </c>
      <c r="B54" s="58" t="s">
        <v>75</v>
      </c>
      <c r="C54" s="43" t="b">
        <v>0</v>
      </c>
      <c r="D54" s="44">
        <f>IF(ISERROR(C54)=TRUE,0,(IF(C54=TRUE,VLOOKUP('GT4 BUILD FORM'!B54,Part_Options!$A:$C,3,FALSE),0)))</f>
        <v>0</v>
      </c>
    </row>
    <row r="55" spans="1:4" s="24" customFormat="1" ht="22.5" customHeight="1" thickTop="1" thickBot="1" x14ac:dyDescent="0.3">
      <c r="A55" s="42" t="s">
        <v>326</v>
      </c>
      <c r="B55" s="58" t="s">
        <v>78</v>
      </c>
      <c r="C55" s="43" t="b">
        <v>0</v>
      </c>
      <c r="D55" s="44">
        <f>IF(ISERROR(C55)=TRUE,0,(IF(C55=TRUE,VLOOKUP('GT4 BUILD FORM'!B55,Part_Options!$A:$C,3,FALSE),0)))</f>
        <v>0</v>
      </c>
    </row>
    <row r="56" spans="1:4" s="24" customFormat="1" ht="23.1" customHeight="1" thickTop="1" thickBot="1" x14ac:dyDescent="0.3">
      <c r="A56" s="39"/>
      <c r="B56" s="84" t="s">
        <v>221</v>
      </c>
      <c r="C56" s="85"/>
      <c r="D56" s="26">
        <f>SUM(D3:D55)</f>
        <v>158000</v>
      </c>
    </row>
    <row r="57" spans="1:4" s="24" customFormat="1" ht="23.1" customHeight="1" thickTop="1" thickBot="1" x14ac:dyDescent="0.3">
      <c r="A57" s="39"/>
      <c r="B57" s="61" t="s">
        <v>222</v>
      </c>
      <c r="C57" s="72" t="b">
        <v>0</v>
      </c>
      <c r="D57" s="26">
        <f>IF(ISERROR(C57)=TRUE,0,(IF(C57=TRUE,D56*0.2,0)))</f>
        <v>0</v>
      </c>
    </row>
    <row r="58" spans="1:4" ht="22.5" customHeight="1" thickTop="1" thickBot="1" x14ac:dyDescent="0.3">
      <c r="A58" s="39"/>
      <c r="B58" s="61" t="s">
        <v>223</v>
      </c>
      <c r="C58" s="62"/>
      <c r="D58" s="26">
        <f>D56+D57</f>
        <v>158000</v>
      </c>
    </row>
    <row r="59" spans="1:4" s="24" customFormat="1" ht="23.1" customHeight="1" thickTop="1" thickBot="1" x14ac:dyDescent="0.3">
      <c r="A59" s="103"/>
      <c r="B59" s="103"/>
      <c r="C59" s="103"/>
      <c r="D59" s="103"/>
    </row>
    <row r="60" spans="1:4" s="24" customFormat="1" ht="23.1" customHeight="1" thickTop="1" thickBot="1" x14ac:dyDescent="0.3">
      <c r="A60" s="98" t="s">
        <v>25</v>
      </c>
      <c r="B60" s="98"/>
      <c r="C60" s="98"/>
      <c r="D60" s="98"/>
    </row>
    <row r="61" spans="1:4" s="24" customFormat="1" ht="1.5" customHeight="1" thickTop="1" thickBot="1" x14ac:dyDescent="0.3">
      <c r="A61" s="92"/>
      <c r="B61" s="92"/>
      <c r="C61" s="92"/>
      <c r="D61" s="92"/>
    </row>
    <row r="62" spans="1:4" s="24" customFormat="1" ht="23.1" customHeight="1" thickTop="1" thickBot="1" x14ac:dyDescent="0.3">
      <c r="A62" s="51" t="s">
        <v>26</v>
      </c>
      <c r="B62" s="69"/>
      <c r="C62" s="52"/>
      <c r="D62" s="53"/>
    </row>
    <row r="63" spans="1:4" s="24" customFormat="1" ht="23.1" customHeight="1" thickTop="1" thickBot="1" x14ac:dyDescent="0.3">
      <c r="A63" s="51" t="s">
        <v>330</v>
      </c>
      <c r="B63" s="69"/>
      <c r="C63" s="52"/>
      <c r="D63" s="53"/>
    </row>
    <row r="64" spans="1:4" s="24" customFormat="1" ht="23.1" customHeight="1" thickTop="1" thickBot="1" x14ac:dyDescent="0.3">
      <c r="A64" s="51" t="s">
        <v>331</v>
      </c>
      <c r="B64" s="69"/>
      <c r="C64" s="52"/>
      <c r="D64" s="53"/>
    </row>
    <row r="65" spans="1:4" s="24" customFormat="1" ht="23.1" customHeight="1" thickTop="1" thickBot="1" x14ac:dyDescent="0.3">
      <c r="A65" s="51" t="s">
        <v>332</v>
      </c>
      <c r="B65" s="70"/>
      <c r="C65" s="52"/>
      <c r="D65" s="53"/>
    </row>
    <row r="66" spans="1:4" ht="18" customHeight="1" thickTop="1" thickBot="1" x14ac:dyDescent="0.3">
      <c r="A66" s="51" t="s">
        <v>333</v>
      </c>
      <c r="B66" s="71"/>
      <c r="C66" s="52"/>
      <c r="D66" s="53"/>
    </row>
    <row r="67" spans="1:4" s="24" customFormat="1" ht="23.1" customHeight="1" thickTop="1" thickBot="1" x14ac:dyDescent="0.3">
      <c r="A67" s="92"/>
      <c r="B67" s="92"/>
      <c r="C67" s="92"/>
      <c r="D67" s="92"/>
    </row>
    <row r="68" spans="1:4" s="24" customFormat="1" ht="23.1" customHeight="1" thickTop="1" thickBot="1" x14ac:dyDescent="0.3">
      <c r="A68" s="54" t="s">
        <v>27</v>
      </c>
      <c r="B68" s="65">
        <f>SUM(D58/2)</f>
        <v>79000</v>
      </c>
      <c r="C68" s="52"/>
      <c r="D68" s="53"/>
    </row>
    <row r="69" spans="1:4" s="24" customFormat="1" ht="23.1" customHeight="1" thickTop="1" thickBot="1" x14ac:dyDescent="0.3">
      <c r="A69" s="54" t="s">
        <v>28</v>
      </c>
      <c r="B69" s="57"/>
      <c r="C69" s="52"/>
      <c r="D69" s="53"/>
    </row>
    <row r="70" spans="1:4" s="24" customFormat="1" ht="23.1" customHeight="1" thickTop="1" thickBot="1" x14ac:dyDescent="0.3">
      <c r="A70" s="54" t="s">
        <v>29</v>
      </c>
      <c r="B70" s="65">
        <f>SUM(D58-B68)</f>
        <v>79000</v>
      </c>
      <c r="C70" s="52"/>
      <c r="D70" s="53"/>
    </row>
    <row r="71" spans="1:4" s="24" customFormat="1" ht="23.1" customHeight="1" thickTop="1" thickBot="1" x14ac:dyDescent="0.3">
      <c r="A71" s="54" t="s">
        <v>30</v>
      </c>
      <c r="B71" s="57"/>
      <c r="C71" s="52"/>
      <c r="D71" s="53"/>
    </row>
    <row r="72" spans="1:4" ht="19.5" customHeight="1" thickTop="1" thickBot="1" x14ac:dyDescent="0.3">
      <c r="A72" s="54" t="s">
        <v>251</v>
      </c>
      <c r="B72" s="57"/>
      <c r="C72" s="52"/>
      <c r="D72" s="53"/>
    </row>
    <row r="73" spans="1:4" s="24" customFormat="1" ht="9" customHeight="1" thickTop="1" thickBot="1" x14ac:dyDescent="0.3">
      <c r="A73" s="97"/>
      <c r="B73" s="97"/>
      <c r="C73" s="97"/>
      <c r="D73" s="97"/>
    </row>
    <row r="74" spans="1:4" s="27" customFormat="1" ht="22.5" customHeight="1" thickTop="1" thickBot="1" x14ac:dyDescent="0.3">
      <c r="A74" s="86" t="s">
        <v>31</v>
      </c>
      <c r="B74" s="86"/>
      <c r="C74" s="86"/>
      <c r="D74" s="86"/>
    </row>
    <row r="75" spans="1:4" ht="171.75" customHeight="1" thickTop="1" thickBot="1" x14ac:dyDescent="0.3">
      <c r="A75" s="96" t="s">
        <v>250</v>
      </c>
      <c r="B75" s="96"/>
      <c r="C75" s="96"/>
      <c r="D75" s="96"/>
    </row>
    <row r="76" spans="1:4" ht="21" customHeight="1" thickTop="1" thickBot="1" x14ac:dyDescent="0.3">
      <c r="A76" s="93" t="s">
        <v>32</v>
      </c>
      <c r="B76" s="94"/>
      <c r="C76" s="94"/>
      <c r="D76" s="95"/>
    </row>
    <row r="77" spans="1:4" ht="12.75" customHeight="1" thickTop="1" thickBot="1" x14ac:dyDescent="0.3">
      <c r="A77" s="87" t="s">
        <v>309</v>
      </c>
      <c r="B77" s="87"/>
      <c r="C77" s="88" t="s">
        <v>33</v>
      </c>
      <c r="D77" s="89"/>
    </row>
    <row r="78" spans="1:4" ht="30" customHeight="1" thickTop="1" thickBot="1" x14ac:dyDescent="0.3">
      <c r="A78" s="87"/>
      <c r="B78" s="87"/>
      <c r="C78" s="90"/>
      <c r="D78" s="91"/>
    </row>
    <row r="79" spans="1:4" thickTop="1" thickBot="1" x14ac:dyDescent="0.3">
      <c r="A79" s="87" t="s">
        <v>310</v>
      </c>
      <c r="B79" s="87"/>
      <c r="C79" s="87"/>
      <c r="D79" s="87"/>
    </row>
    <row r="80" spans="1:4" ht="23.25" customHeight="1" thickTop="1" thickBot="1" x14ac:dyDescent="0.3">
      <c r="A80" s="87"/>
      <c r="B80" s="87"/>
      <c r="C80" s="87"/>
      <c r="D80" s="87"/>
    </row>
    <row r="81" spans="1:4" hidden="1" thickTop="1" thickBot="1" x14ac:dyDescent="0.3">
      <c r="A81" s="87"/>
      <c r="B81" s="87"/>
      <c r="C81" s="87"/>
      <c r="D81" s="87"/>
    </row>
    <row r="82" spans="1:4" hidden="1" thickTop="1" thickBot="1" x14ac:dyDescent="0.3"/>
    <row r="83" spans="1:4" hidden="1" thickTop="1" thickBot="1" x14ac:dyDescent="0.3"/>
    <row r="84" spans="1:4" hidden="1" thickTop="1" thickBot="1" x14ac:dyDescent="0.3">
      <c r="A84" s="41"/>
      <c r="B84" s="56"/>
      <c r="C84" s="22"/>
      <c r="D84" s="30"/>
    </row>
    <row r="85" spans="1:4" hidden="1" thickTop="1" thickBot="1" x14ac:dyDescent="0.3">
      <c r="A85" s="41"/>
      <c r="B85" s="56"/>
      <c r="C85" s="22"/>
      <c r="D85" s="30"/>
    </row>
    <row r="86" spans="1:4" hidden="1" thickTop="1" thickBot="1" x14ac:dyDescent="0.3">
      <c r="A86" s="41"/>
      <c r="B86" s="56"/>
      <c r="C86" s="22"/>
      <c r="D86" s="30"/>
    </row>
    <row r="87" spans="1:4" hidden="1" thickTop="1" thickBot="1" x14ac:dyDescent="0.3">
      <c r="A87" s="41"/>
      <c r="B87" s="56"/>
      <c r="C87" s="22"/>
      <c r="D87" s="30"/>
    </row>
    <row r="88" spans="1:4" hidden="1" thickTop="1" thickBot="1" x14ac:dyDescent="0.3">
      <c r="A88" s="41"/>
      <c r="B88" s="56"/>
      <c r="C88" s="22"/>
      <c r="D88" s="30"/>
    </row>
    <row r="89" spans="1:4" hidden="1" thickTop="1" thickBot="1" x14ac:dyDescent="0.3"/>
    <row r="90" spans="1:4" hidden="1" thickTop="1" thickBot="1" x14ac:dyDescent="0.3"/>
    <row r="91" spans="1:4" hidden="1" thickTop="1" thickBot="1" x14ac:dyDescent="0.3"/>
    <row r="92" spans="1:4" hidden="1" thickTop="1" thickBot="1" x14ac:dyDescent="0.3"/>
    <row r="93" spans="1:4" hidden="1" thickTop="1" thickBot="1" x14ac:dyDescent="0.3"/>
    <row r="94" spans="1:4" hidden="1" thickTop="1" thickBot="1" x14ac:dyDescent="0.3"/>
    <row r="95" spans="1:4" hidden="1" thickTop="1" thickBot="1" x14ac:dyDescent="0.3"/>
    <row r="96" spans="1:4" hidden="1" thickTop="1" thickBot="1" x14ac:dyDescent="0.3"/>
    <row r="97" hidden="1" thickTop="1" thickBot="1" x14ac:dyDescent="0.3"/>
    <row r="98" hidden="1" thickTop="1" thickBot="1" x14ac:dyDescent="0.3"/>
    <row r="99" hidden="1" thickTop="1" thickBot="1" x14ac:dyDescent="0.3"/>
    <row r="100" hidden="1" thickTop="1" thickBot="1" x14ac:dyDescent="0.3"/>
    <row r="101" hidden="1" thickTop="1" thickBot="1" x14ac:dyDescent="0.3"/>
    <row r="102" hidden="1" thickTop="1" thickBot="1" x14ac:dyDescent="0.3"/>
    <row r="103" hidden="1" thickTop="1" thickBot="1" x14ac:dyDescent="0.3"/>
    <row r="104" hidden="1" thickTop="1" thickBot="1" x14ac:dyDescent="0.3"/>
    <row r="105" hidden="1" thickTop="1" thickBot="1" x14ac:dyDescent="0.3"/>
    <row r="106" hidden="1" thickTop="1" thickBot="1" x14ac:dyDescent="0.3"/>
    <row r="107" hidden="1" thickTop="1" thickBot="1" x14ac:dyDescent="0.3"/>
    <row r="108" hidden="1" thickTop="1" thickBot="1" x14ac:dyDescent="0.3"/>
    <row r="109" hidden="1" thickTop="1" thickBot="1" x14ac:dyDescent="0.3"/>
    <row r="110" hidden="1" thickTop="1" thickBot="1" x14ac:dyDescent="0.3"/>
    <row r="111" hidden="1" thickTop="1" thickBot="1" x14ac:dyDescent="0.3"/>
    <row r="112" hidden="1" thickTop="1" thickBot="1" x14ac:dyDescent="0.3"/>
    <row r="113" hidden="1" thickTop="1" thickBot="1" x14ac:dyDescent="0.3"/>
    <row r="114" hidden="1" thickTop="1" thickBot="1" x14ac:dyDescent="0.3"/>
    <row r="115" hidden="1" thickTop="1" thickBot="1" x14ac:dyDescent="0.3"/>
    <row r="116" hidden="1" thickTop="1" thickBot="1" x14ac:dyDescent="0.3"/>
    <row r="117" hidden="1" thickTop="1" thickBot="1" x14ac:dyDescent="0.3"/>
    <row r="118" hidden="1" thickTop="1" thickBot="1" x14ac:dyDescent="0.3"/>
    <row r="119" hidden="1" thickTop="1" thickBot="1" x14ac:dyDescent="0.3"/>
    <row r="120" hidden="1" thickTop="1" thickBot="1" x14ac:dyDescent="0.3"/>
    <row r="121" hidden="1" thickTop="1" thickBot="1" x14ac:dyDescent="0.3"/>
    <row r="122" hidden="1" thickTop="1" thickBot="1" x14ac:dyDescent="0.3"/>
    <row r="123" hidden="1" thickTop="1" thickBot="1" x14ac:dyDescent="0.3"/>
    <row r="124" hidden="1" thickTop="1" thickBot="1" x14ac:dyDescent="0.3"/>
    <row r="125" hidden="1" thickTop="1" thickBot="1" x14ac:dyDescent="0.3"/>
    <row r="126" hidden="1" thickTop="1" thickBot="1" x14ac:dyDescent="0.3"/>
    <row r="127" hidden="1" thickTop="1" thickBot="1" x14ac:dyDescent="0.3"/>
    <row r="128" hidden="1" thickTop="1" thickBot="1" x14ac:dyDescent="0.3"/>
    <row r="129" hidden="1" thickTop="1" thickBot="1" x14ac:dyDescent="0.3"/>
    <row r="130" hidden="1" thickTop="1" thickBot="1" x14ac:dyDescent="0.3"/>
    <row r="131" hidden="1" thickTop="1" thickBot="1" x14ac:dyDescent="0.3"/>
    <row r="132" hidden="1" thickTop="1" thickBot="1" x14ac:dyDescent="0.3"/>
    <row r="133" hidden="1" thickTop="1" thickBot="1" x14ac:dyDescent="0.3"/>
    <row r="134" hidden="1" thickTop="1" thickBot="1" x14ac:dyDescent="0.3"/>
    <row r="135" hidden="1" thickTop="1" thickBot="1" x14ac:dyDescent="0.3"/>
    <row r="136" hidden="1" thickTop="1" thickBot="1" x14ac:dyDescent="0.3"/>
    <row r="137" hidden="1" thickTop="1" thickBot="1" x14ac:dyDescent="0.3"/>
    <row r="138" hidden="1" thickTop="1" thickBot="1" x14ac:dyDescent="0.3"/>
    <row r="139" hidden="1" thickTop="1" thickBot="1" x14ac:dyDescent="0.3"/>
    <row r="140" hidden="1" thickTop="1" thickBot="1" x14ac:dyDescent="0.3"/>
    <row r="141" hidden="1" thickTop="1" thickBot="1" x14ac:dyDescent="0.3"/>
    <row r="142" hidden="1" thickTop="1" thickBot="1" x14ac:dyDescent="0.3"/>
    <row r="143" hidden="1" thickTop="1" thickBot="1" x14ac:dyDescent="0.3"/>
    <row r="144" hidden="1" thickTop="1" thickBot="1" x14ac:dyDescent="0.3"/>
    <row r="145" hidden="1" thickTop="1" thickBot="1" x14ac:dyDescent="0.3"/>
    <row r="146" hidden="1" thickTop="1" thickBot="1" x14ac:dyDescent="0.3"/>
    <row r="147" hidden="1" thickTop="1" thickBot="1" x14ac:dyDescent="0.3"/>
    <row r="148" hidden="1" thickTop="1" thickBot="1" x14ac:dyDescent="0.3"/>
    <row r="149" hidden="1" thickTop="1" thickBot="1" x14ac:dyDescent="0.3"/>
    <row r="150" hidden="1" thickTop="1" thickBot="1" x14ac:dyDescent="0.3"/>
    <row r="151" hidden="1" thickTop="1" thickBot="1" x14ac:dyDescent="0.3"/>
    <row r="152" hidden="1" thickTop="1" thickBot="1" x14ac:dyDescent="0.3"/>
    <row r="153" hidden="1" thickTop="1" thickBot="1" x14ac:dyDescent="0.3"/>
    <row r="154" hidden="1" thickTop="1" thickBot="1" x14ac:dyDescent="0.3"/>
    <row r="155" hidden="1" thickTop="1" thickBot="1" x14ac:dyDescent="0.3"/>
    <row r="156" hidden="1" thickTop="1" thickBot="1" x14ac:dyDescent="0.3"/>
    <row r="157" hidden="1" thickTop="1" thickBot="1" x14ac:dyDescent="0.3"/>
    <row r="158" hidden="1" thickTop="1" thickBot="1" x14ac:dyDescent="0.3"/>
    <row r="159" hidden="1" thickTop="1" thickBot="1" x14ac:dyDescent="0.3"/>
    <row r="160" hidden="1" thickTop="1" thickBot="1" x14ac:dyDescent="0.3"/>
    <row r="161" hidden="1" thickTop="1" thickBot="1" x14ac:dyDescent="0.3"/>
    <row r="162" hidden="1" thickTop="1" thickBot="1" x14ac:dyDescent="0.3"/>
    <row r="163" hidden="1" thickTop="1" thickBot="1" x14ac:dyDescent="0.3"/>
    <row r="164" hidden="1" thickTop="1" thickBot="1" x14ac:dyDescent="0.3"/>
    <row r="165" hidden="1" thickTop="1" thickBot="1" x14ac:dyDescent="0.3"/>
    <row r="166" hidden="1" thickTop="1" thickBot="1" x14ac:dyDescent="0.3"/>
    <row r="167" hidden="1" thickTop="1" thickBot="1" x14ac:dyDescent="0.3"/>
    <row r="168" hidden="1" thickTop="1" thickBot="1" x14ac:dyDescent="0.3"/>
    <row r="169" hidden="1" thickTop="1" thickBot="1" x14ac:dyDescent="0.3"/>
    <row r="170" hidden="1" thickTop="1" thickBot="1" x14ac:dyDescent="0.3"/>
    <row r="171" hidden="1" thickTop="1" thickBot="1" x14ac:dyDescent="0.3"/>
    <row r="172" hidden="1" thickTop="1" thickBot="1" x14ac:dyDescent="0.3"/>
    <row r="173" hidden="1" thickTop="1" thickBot="1" x14ac:dyDescent="0.3"/>
    <row r="174" hidden="1" thickTop="1" thickBot="1" x14ac:dyDescent="0.3"/>
    <row r="175" hidden="1" thickTop="1" thickBot="1" x14ac:dyDescent="0.3"/>
    <row r="176" hidden="1" thickTop="1" thickBot="1" x14ac:dyDescent="0.3"/>
    <row r="177" hidden="1" thickTop="1" thickBot="1" x14ac:dyDescent="0.3"/>
    <row r="178" hidden="1" thickTop="1" thickBot="1" x14ac:dyDescent="0.3"/>
    <row r="179" hidden="1" thickTop="1" thickBot="1" x14ac:dyDescent="0.3"/>
    <row r="180" hidden="1" thickTop="1" thickBot="1" x14ac:dyDescent="0.3"/>
    <row r="181" hidden="1" thickTop="1" thickBot="1" x14ac:dyDescent="0.3"/>
    <row r="182" hidden="1" thickTop="1" thickBot="1" x14ac:dyDescent="0.3"/>
    <row r="183" hidden="1" thickTop="1" thickBot="1" x14ac:dyDescent="0.3"/>
    <row r="184" hidden="1" thickTop="1" thickBot="1" x14ac:dyDescent="0.3"/>
    <row r="185" hidden="1" thickTop="1" thickBot="1" x14ac:dyDescent="0.3"/>
    <row r="186" hidden="1" thickTop="1" thickBot="1" x14ac:dyDescent="0.3"/>
    <row r="187" hidden="1" thickTop="1" thickBot="1" x14ac:dyDescent="0.3"/>
    <row r="188" hidden="1" thickTop="1" thickBot="1" x14ac:dyDescent="0.3"/>
    <row r="189" hidden="1" thickTop="1" thickBot="1" x14ac:dyDescent="0.3"/>
    <row r="190" hidden="1" thickTop="1" thickBot="1" x14ac:dyDescent="0.3"/>
    <row r="191" hidden="1" thickTop="1" thickBot="1" x14ac:dyDescent="0.3"/>
    <row r="192" hidden="1" thickTop="1" thickBot="1" x14ac:dyDescent="0.3"/>
    <row r="193" hidden="1" thickTop="1" thickBot="1" x14ac:dyDescent="0.3"/>
    <row r="194" hidden="1" thickTop="1" thickBot="1" x14ac:dyDescent="0.3"/>
    <row r="195" hidden="1" thickTop="1" thickBot="1" x14ac:dyDescent="0.3"/>
    <row r="196" hidden="1" thickTop="1" thickBot="1" x14ac:dyDescent="0.3"/>
    <row r="197" hidden="1" thickTop="1" thickBot="1" x14ac:dyDescent="0.3"/>
    <row r="198" hidden="1" thickTop="1" thickBot="1" x14ac:dyDescent="0.3"/>
    <row r="199" hidden="1" thickTop="1" thickBot="1" x14ac:dyDescent="0.3"/>
    <row r="200" hidden="1" thickTop="1" thickBot="1" x14ac:dyDescent="0.3"/>
    <row r="201" hidden="1" thickTop="1" thickBot="1" x14ac:dyDescent="0.3"/>
    <row r="202" hidden="1" thickTop="1" thickBot="1" x14ac:dyDescent="0.3"/>
    <row r="203" hidden="1" thickTop="1" thickBot="1" x14ac:dyDescent="0.3"/>
    <row r="204" hidden="1" thickTop="1" thickBot="1" x14ac:dyDescent="0.3"/>
    <row r="205" hidden="1" thickTop="1" thickBot="1" x14ac:dyDescent="0.3"/>
    <row r="206" hidden="1" thickTop="1" thickBot="1" x14ac:dyDescent="0.3"/>
    <row r="207" hidden="1" thickTop="1" thickBot="1" x14ac:dyDescent="0.3"/>
    <row r="208" thickTop="1" thickBot="1" x14ac:dyDescent="0.3"/>
    <row r="209" thickTop="1" thickBot="1" x14ac:dyDescent="0.3"/>
    <row r="210" thickTop="1" thickBot="1" x14ac:dyDescent="0.3"/>
    <row r="211" thickTop="1" thickBot="1" x14ac:dyDescent="0.3"/>
    <row r="212" thickTop="1" thickBot="1" x14ac:dyDescent="0.3"/>
    <row r="213" thickTop="1" thickBot="1" x14ac:dyDescent="0.3"/>
    <row r="214" thickTop="1" thickBot="1" x14ac:dyDescent="0.3"/>
    <row r="215" thickTop="1" thickBot="1" x14ac:dyDescent="0.3"/>
    <row r="216" thickTop="1" thickBot="1" x14ac:dyDescent="0.3"/>
    <row r="217" thickTop="1" thickBot="1" x14ac:dyDescent="0.3"/>
    <row r="218" thickTop="1" thickBot="1" x14ac:dyDescent="0.3"/>
    <row r="219" thickTop="1" thickBot="1" x14ac:dyDescent="0.3"/>
    <row r="220" thickTop="1" thickBot="1" x14ac:dyDescent="0.3"/>
    <row r="221" thickTop="1" thickBot="1" x14ac:dyDescent="0.3"/>
    <row r="222" thickTop="1" thickBot="1" x14ac:dyDescent="0.3"/>
    <row r="223" thickTop="1" thickBot="1" x14ac:dyDescent="0.3"/>
    <row r="224" thickTop="1" thickBot="1" x14ac:dyDescent="0.3"/>
    <row r="225" thickTop="1" thickBot="1" x14ac:dyDescent="0.3"/>
    <row r="226" thickTop="1" thickBot="1" x14ac:dyDescent="0.3"/>
    <row r="227" thickTop="1" thickBot="1" x14ac:dyDescent="0.3"/>
    <row r="228" thickTop="1" thickBot="1" x14ac:dyDescent="0.3"/>
    <row r="229" thickTop="1" thickBot="1" x14ac:dyDescent="0.3"/>
    <row r="230" thickTop="1" thickBot="1" x14ac:dyDescent="0.3"/>
    <row r="231" thickTop="1" thickBot="1" x14ac:dyDescent="0.3"/>
    <row r="232" thickTop="1" thickBot="1" x14ac:dyDescent="0.3"/>
    <row r="233" thickTop="1" thickBot="1" x14ac:dyDescent="0.3"/>
    <row r="234" thickTop="1" thickBot="1" x14ac:dyDescent="0.3"/>
    <row r="235" thickTop="1" thickBot="1" x14ac:dyDescent="0.3"/>
    <row r="236" thickTop="1" thickBot="1" x14ac:dyDescent="0.3"/>
    <row r="237" thickTop="1" thickBot="1" x14ac:dyDescent="0.3"/>
    <row r="238" thickTop="1" thickBot="1" x14ac:dyDescent="0.3"/>
    <row r="239" thickTop="1" thickBot="1" x14ac:dyDescent="0.3"/>
    <row r="240" thickTop="1" thickBot="1" x14ac:dyDescent="0.3"/>
    <row r="241" thickTop="1" thickBot="1" x14ac:dyDescent="0.3"/>
    <row r="242" thickTop="1" thickBot="1" x14ac:dyDescent="0.3"/>
    <row r="243" thickTop="1" thickBot="1" x14ac:dyDescent="0.3"/>
    <row r="244" thickTop="1" thickBot="1" x14ac:dyDescent="0.3"/>
    <row r="245" thickTop="1" thickBot="1" x14ac:dyDescent="0.3"/>
    <row r="246" thickTop="1" thickBot="1" x14ac:dyDescent="0.3"/>
    <row r="247" thickTop="1" thickBot="1" x14ac:dyDescent="0.3"/>
    <row r="248" thickTop="1" thickBot="1" x14ac:dyDescent="0.3"/>
    <row r="249" thickTop="1" thickBot="1" x14ac:dyDescent="0.3"/>
    <row r="250" thickTop="1" thickBot="1" x14ac:dyDescent="0.3"/>
    <row r="251" thickTop="1" thickBot="1" x14ac:dyDescent="0.3"/>
    <row r="252" thickTop="1" thickBot="1" x14ac:dyDescent="0.3"/>
    <row r="253" thickTop="1" thickBot="1" x14ac:dyDescent="0.3"/>
    <row r="254" thickTop="1" thickBot="1" x14ac:dyDescent="0.3"/>
    <row r="255" thickTop="1" thickBot="1" x14ac:dyDescent="0.3"/>
    <row r="256" thickTop="1" thickBot="1" x14ac:dyDescent="0.3"/>
    <row r="257" thickTop="1" thickBot="1" x14ac:dyDescent="0.3"/>
    <row r="258" thickTop="1" thickBot="1" x14ac:dyDescent="0.3"/>
    <row r="259" thickTop="1" thickBot="1" x14ac:dyDescent="0.3"/>
    <row r="260" thickTop="1" thickBot="1" x14ac:dyDescent="0.3"/>
    <row r="261" thickTop="1" thickBot="1" x14ac:dyDescent="0.3"/>
    <row r="262" thickTop="1" thickBot="1" x14ac:dyDescent="0.3"/>
    <row r="263" thickTop="1" thickBot="1" x14ac:dyDescent="0.3"/>
    <row r="264" thickTop="1" thickBot="1" x14ac:dyDescent="0.3"/>
    <row r="265" thickTop="1" thickBot="1" x14ac:dyDescent="0.3"/>
    <row r="266" thickTop="1" thickBot="1" x14ac:dyDescent="0.3"/>
    <row r="267" thickTop="1" thickBot="1" x14ac:dyDescent="0.3"/>
    <row r="268" thickTop="1" thickBot="1" x14ac:dyDescent="0.3"/>
    <row r="269" thickTop="1" thickBot="1" x14ac:dyDescent="0.3"/>
    <row r="270" thickTop="1" thickBot="1" x14ac:dyDescent="0.3"/>
    <row r="271" thickTop="1" thickBot="1" x14ac:dyDescent="0.3"/>
    <row r="272" thickTop="1" thickBot="1" x14ac:dyDescent="0.3"/>
    <row r="273" thickTop="1" thickBot="1" x14ac:dyDescent="0.3"/>
    <row r="274" thickTop="1" thickBot="1" x14ac:dyDescent="0.3"/>
    <row r="275" thickTop="1" thickBot="1" x14ac:dyDescent="0.3"/>
    <row r="276" thickTop="1" thickBot="1" x14ac:dyDescent="0.3"/>
    <row r="277" thickTop="1" thickBot="1" x14ac:dyDescent="0.3"/>
    <row r="278" thickTop="1" thickBot="1" x14ac:dyDescent="0.3"/>
    <row r="279" thickTop="1" thickBot="1" x14ac:dyDescent="0.3"/>
    <row r="280" thickTop="1" thickBot="1" x14ac:dyDescent="0.3"/>
    <row r="281" thickTop="1" thickBot="1" x14ac:dyDescent="0.3"/>
    <row r="282" thickTop="1" thickBot="1" x14ac:dyDescent="0.3"/>
    <row r="283" thickTop="1" thickBot="1" x14ac:dyDescent="0.3"/>
    <row r="284" thickTop="1" thickBot="1" x14ac:dyDescent="0.3"/>
    <row r="285" thickTop="1" thickBot="1" x14ac:dyDescent="0.3"/>
    <row r="286" thickTop="1" thickBot="1" x14ac:dyDescent="0.3"/>
    <row r="287" thickTop="1" thickBot="1" x14ac:dyDescent="0.3"/>
    <row r="288" thickTop="1" thickBot="1" x14ac:dyDescent="0.3"/>
    <row r="289" thickTop="1" thickBot="1" x14ac:dyDescent="0.3"/>
    <row r="290" thickTop="1" thickBot="1" x14ac:dyDescent="0.3"/>
    <row r="291" thickTop="1" thickBot="1" x14ac:dyDescent="0.3"/>
    <row r="292" thickTop="1" thickBot="1" x14ac:dyDescent="0.3"/>
    <row r="293" thickTop="1" thickBot="1" x14ac:dyDescent="0.3"/>
    <row r="294" thickTop="1" thickBot="1" x14ac:dyDescent="0.3"/>
    <row r="295" thickTop="1" thickBot="1" x14ac:dyDescent="0.3"/>
    <row r="296" thickTop="1" thickBot="1" x14ac:dyDescent="0.3"/>
  </sheetData>
  <mergeCells count="47">
    <mergeCell ref="A60:D60"/>
    <mergeCell ref="A1:D1"/>
    <mergeCell ref="A2:B2"/>
    <mergeCell ref="A19:D19"/>
    <mergeCell ref="A41:D41"/>
    <mergeCell ref="A51:D51"/>
    <mergeCell ref="A11:D11"/>
    <mergeCell ref="C2:D2"/>
    <mergeCell ref="A4:D4"/>
    <mergeCell ref="A15:D15"/>
    <mergeCell ref="A5:B5"/>
    <mergeCell ref="A6:B6"/>
    <mergeCell ref="A59:D59"/>
    <mergeCell ref="A47:D47"/>
    <mergeCell ref="A29:D29"/>
    <mergeCell ref="A12:B12"/>
    <mergeCell ref="A79:D81"/>
    <mergeCell ref="C77:D78"/>
    <mergeCell ref="A77:B78"/>
    <mergeCell ref="A67:D67"/>
    <mergeCell ref="A61:D61"/>
    <mergeCell ref="A76:D76"/>
    <mergeCell ref="A75:D75"/>
    <mergeCell ref="A74:D74"/>
    <mergeCell ref="A73:D73"/>
    <mergeCell ref="A14:B14"/>
    <mergeCell ref="A16:B16"/>
    <mergeCell ref="A17:B17"/>
    <mergeCell ref="A7:B7"/>
    <mergeCell ref="A8:B8"/>
    <mergeCell ref="A13:B13"/>
    <mergeCell ref="A18:B18"/>
    <mergeCell ref="A20:B20"/>
    <mergeCell ref="A21:B21"/>
    <mergeCell ref="A22:B22"/>
    <mergeCell ref="A23:B23"/>
    <mergeCell ref="A24:B24"/>
    <mergeCell ref="A43:B43"/>
    <mergeCell ref="A42:B42"/>
    <mergeCell ref="A48:B48"/>
    <mergeCell ref="B56:C56"/>
    <mergeCell ref="A52:B52"/>
    <mergeCell ref="A35:D35"/>
    <mergeCell ref="A25:B25"/>
    <mergeCell ref="A30:B30"/>
    <mergeCell ref="A26:D26"/>
    <mergeCell ref="A27:B27"/>
  </mergeCells>
  <printOptions horizontalCentered="1"/>
  <pageMargins left="0.27559055118110237" right="0.27559055118110237" top="0.27559055118110237" bottom="0.27559055118110237" header="0" footer="0"/>
  <pageSetup paperSize="9" scale="93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5" r:id="rId4" name="Check Box 41">
              <controlPr locked="0" defaultSize="0" autoFill="0" autoLine="0" autoPict="0">
                <anchor moveWithCells="1">
                  <from>
                    <xdr:col>2</xdr:col>
                    <xdr:colOff>457200</xdr:colOff>
                    <xdr:row>30</xdr:row>
                    <xdr:rowOff>19050</xdr:rowOff>
                  </from>
                  <to>
                    <xdr:col>2</xdr:col>
                    <xdr:colOff>733425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5" name="Check Box 65">
              <controlPr locked="0" defaultSize="0" autoFill="0" autoLine="0" autoPict="0">
                <anchor moveWithCells="1">
                  <from>
                    <xdr:col>2</xdr:col>
                    <xdr:colOff>466725</xdr:colOff>
                    <xdr:row>52</xdr:row>
                    <xdr:rowOff>19050</xdr:rowOff>
                  </from>
                  <to>
                    <xdr:col>2</xdr:col>
                    <xdr:colOff>771525</xdr:colOff>
                    <xdr:row>52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" name="Check Box 66">
              <controlPr locked="0" defaultSize="0" autoFill="0" autoLine="0" autoPict="0">
                <anchor moveWithCells="1">
                  <from>
                    <xdr:col>2</xdr:col>
                    <xdr:colOff>38100</xdr:colOff>
                    <xdr:row>56</xdr:row>
                    <xdr:rowOff>47625</xdr:rowOff>
                  </from>
                  <to>
                    <xdr:col>2</xdr:col>
                    <xdr:colOff>342900</xdr:colOff>
                    <xdr:row>56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" name="Check Box 67">
              <controlPr locked="0" defaultSize="0" autoFill="0" autoLine="0" autoPict="0">
                <anchor moveWithCells="1">
                  <from>
                    <xdr:col>2</xdr:col>
                    <xdr:colOff>457200</xdr:colOff>
                    <xdr:row>31</xdr:row>
                    <xdr:rowOff>19050</xdr:rowOff>
                  </from>
                  <to>
                    <xdr:col>2</xdr:col>
                    <xdr:colOff>762000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" name="Check Box 85">
              <controlPr locked="0" defaultSize="0" autoFill="0" autoLine="0" autoPict="0">
                <anchor moveWithCells="1">
                  <from>
                    <xdr:col>2</xdr:col>
                    <xdr:colOff>457200</xdr:colOff>
                    <xdr:row>9</xdr:row>
                    <xdr:rowOff>28575</xdr:rowOff>
                  </from>
                  <to>
                    <xdr:col>2</xdr:col>
                    <xdr:colOff>762000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9" name="Check Box 115">
              <controlPr locked="0" defaultSize="0" autoFill="0" autoLine="0" autoPict="0">
                <anchor moveWithCells="1">
                  <from>
                    <xdr:col>2</xdr:col>
                    <xdr:colOff>457200</xdr:colOff>
                    <xdr:row>43</xdr:row>
                    <xdr:rowOff>28575</xdr:rowOff>
                  </from>
                  <to>
                    <xdr:col>2</xdr:col>
                    <xdr:colOff>781050</xdr:colOff>
                    <xdr:row>43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10" name="Check Box 207">
              <controlPr locked="0" defaultSize="0" autoFill="0" autoLine="0" autoPict="0">
                <anchor moveWithCells="1">
                  <from>
                    <xdr:col>2</xdr:col>
                    <xdr:colOff>466725</xdr:colOff>
                    <xdr:row>53</xdr:row>
                    <xdr:rowOff>19050</xdr:rowOff>
                  </from>
                  <to>
                    <xdr:col>2</xdr:col>
                    <xdr:colOff>781050</xdr:colOff>
                    <xdr:row>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11" name="Check Box 435">
              <controlPr locked="0" defaultSize="0" autoFill="0" autoLine="0" autoPict="0">
                <anchor moveWithCells="1">
                  <from>
                    <xdr:col>2</xdr:col>
                    <xdr:colOff>457200</xdr:colOff>
                    <xdr:row>36</xdr:row>
                    <xdr:rowOff>28575</xdr:rowOff>
                  </from>
                  <to>
                    <xdr:col>2</xdr:col>
                    <xdr:colOff>762000</xdr:colOff>
                    <xdr:row>36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12" name="Check Box 436">
              <controlPr locked="0" defaultSize="0" autoFill="0" autoLine="0" autoPict="0">
                <anchor moveWithCells="1">
                  <from>
                    <xdr:col>2</xdr:col>
                    <xdr:colOff>466725</xdr:colOff>
                    <xdr:row>38</xdr:row>
                    <xdr:rowOff>28575</xdr:rowOff>
                  </from>
                  <to>
                    <xdr:col>2</xdr:col>
                    <xdr:colOff>771525</xdr:colOff>
                    <xdr:row>38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13" name="Check Box 444">
              <controlPr locked="0" defaultSize="0" autoFill="0" autoLine="0" autoPict="0">
                <anchor moveWithCells="1">
                  <from>
                    <xdr:col>2</xdr:col>
                    <xdr:colOff>457200</xdr:colOff>
                    <xdr:row>37</xdr:row>
                    <xdr:rowOff>19050</xdr:rowOff>
                  </from>
                  <to>
                    <xdr:col>2</xdr:col>
                    <xdr:colOff>762000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14" name="Check Box 447">
              <controlPr locked="0" defaultSize="0" autoFill="0" autoLine="0" autoPict="0">
                <anchor moveWithCells="1">
                  <from>
                    <xdr:col>2</xdr:col>
                    <xdr:colOff>457200</xdr:colOff>
                    <xdr:row>48</xdr:row>
                    <xdr:rowOff>28575</xdr:rowOff>
                  </from>
                  <to>
                    <xdr:col>2</xdr:col>
                    <xdr:colOff>771525</xdr:colOff>
                    <xdr:row>48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15" name="Check Box 453">
              <controlPr locked="0" defaultSize="0" autoFill="0" autoLine="0" autoPict="0">
                <anchor moveWithCells="1">
                  <from>
                    <xdr:col>2</xdr:col>
                    <xdr:colOff>447675</xdr:colOff>
                    <xdr:row>8</xdr:row>
                    <xdr:rowOff>28575</xdr:rowOff>
                  </from>
                  <to>
                    <xdr:col>2</xdr:col>
                    <xdr:colOff>752475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16" name="Check Box 465">
              <controlPr locked="0" defaultSize="0" autoFill="0" autoLine="0" autoPict="0">
                <anchor moveWithCells="1">
                  <from>
                    <xdr:col>2</xdr:col>
                    <xdr:colOff>457200</xdr:colOff>
                    <xdr:row>24</xdr:row>
                    <xdr:rowOff>28575</xdr:rowOff>
                  </from>
                  <to>
                    <xdr:col>2</xdr:col>
                    <xdr:colOff>742950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7" name="Check Box 50">
              <controlPr locked="0" defaultSize="0" autoFill="0" autoLine="0" autoPict="0">
                <anchor moveWithCells="1">
                  <from>
                    <xdr:col>2</xdr:col>
                    <xdr:colOff>457200</xdr:colOff>
                    <xdr:row>49</xdr:row>
                    <xdr:rowOff>28575</xdr:rowOff>
                  </from>
                  <to>
                    <xdr:col>2</xdr:col>
                    <xdr:colOff>781050</xdr:colOff>
                    <xdr:row>49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18" name="Check Box 419">
              <controlPr locked="0" defaultSize="0" autoFill="0" autoLine="0" autoPict="0">
                <anchor moveWithCells="1">
                  <from>
                    <xdr:col>2</xdr:col>
                    <xdr:colOff>457200</xdr:colOff>
                    <xdr:row>32</xdr:row>
                    <xdr:rowOff>28575</xdr:rowOff>
                  </from>
                  <to>
                    <xdr:col>2</xdr:col>
                    <xdr:colOff>771525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19" name="Check Box 479">
              <controlPr locked="0" defaultSize="0" autoFill="0" autoLine="0" autoPict="0">
                <anchor moveWithCells="1">
                  <from>
                    <xdr:col>2</xdr:col>
                    <xdr:colOff>457200</xdr:colOff>
                    <xdr:row>33</xdr:row>
                    <xdr:rowOff>28575</xdr:rowOff>
                  </from>
                  <to>
                    <xdr:col>2</xdr:col>
                    <xdr:colOff>771525</xdr:colOff>
                    <xdr:row>33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20" name="Check Box 112">
              <controlPr locked="0" defaultSize="0" autoFill="0" autoLine="0" autoPict="0">
                <anchor moveWithCells="1">
                  <from>
                    <xdr:col>2</xdr:col>
                    <xdr:colOff>466725</xdr:colOff>
                    <xdr:row>39</xdr:row>
                    <xdr:rowOff>28575</xdr:rowOff>
                  </from>
                  <to>
                    <xdr:col>2</xdr:col>
                    <xdr:colOff>762000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21" name="Check Box 123">
              <controlPr locked="0" defaultSize="0" autoFill="0" autoLine="0" autoPict="0">
                <anchor moveWithCells="1">
                  <from>
                    <xdr:col>2</xdr:col>
                    <xdr:colOff>447675</xdr:colOff>
                    <xdr:row>44</xdr:row>
                    <xdr:rowOff>19050</xdr:rowOff>
                  </from>
                  <to>
                    <xdr:col>2</xdr:col>
                    <xdr:colOff>790575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22" name="Check Box 481">
              <controlPr locked="0" defaultSize="0" autoFill="0" autoLine="0" autoPict="0">
                <anchor moveWithCells="1">
                  <from>
                    <xdr:col>2</xdr:col>
                    <xdr:colOff>447675</xdr:colOff>
                    <xdr:row>45</xdr:row>
                    <xdr:rowOff>19050</xdr:rowOff>
                  </from>
                  <to>
                    <xdr:col>2</xdr:col>
                    <xdr:colOff>790575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23" name="Check Box 483">
              <controlPr locked="0" defaultSize="0" autoFill="0" autoLine="0" autoPict="0">
                <anchor moveWithCells="1">
                  <from>
                    <xdr:col>2</xdr:col>
                    <xdr:colOff>457200</xdr:colOff>
                    <xdr:row>35</xdr:row>
                    <xdr:rowOff>28575</xdr:rowOff>
                  </from>
                  <to>
                    <xdr:col>2</xdr:col>
                    <xdr:colOff>762000</xdr:colOff>
                    <xdr:row>35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24" name="Check Box 484">
              <controlPr locked="0" defaultSize="0" autoFill="0" autoLine="0" autoPict="0">
                <anchor moveWithCells="1">
                  <from>
                    <xdr:col>2</xdr:col>
                    <xdr:colOff>466725</xdr:colOff>
                    <xdr:row>54</xdr:row>
                    <xdr:rowOff>19050</xdr:rowOff>
                  </from>
                  <to>
                    <xdr:col>2</xdr:col>
                    <xdr:colOff>781050</xdr:colOff>
                    <xdr:row>54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40"/>
  <sheetViews>
    <sheetView workbookViewId="0">
      <pane ySplit="1" topLeftCell="A122" activePane="bottomLeft" state="frozen"/>
      <selection pane="bottomLeft" activeCell="C141" sqref="C141"/>
    </sheetView>
  </sheetViews>
  <sheetFormatPr defaultColWidth="0" defaultRowHeight="12.75" x14ac:dyDescent="0.25"/>
  <cols>
    <col min="1" max="1" width="23.77734375" style="12" customWidth="1"/>
    <col min="2" max="2" width="50.77734375" style="13" customWidth="1"/>
    <col min="3" max="3" width="10.77734375" style="14" customWidth="1"/>
    <col min="4" max="16384" width="0" style="12" hidden="1"/>
  </cols>
  <sheetData>
    <row r="1" spans="1:3" s="11" customFormat="1" x14ac:dyDescent="0.25">
      <c r="A1" s="15" t="s">
        <v>234</v>
      </c>
      <c r="B1" s="16" t="s">
        <v>235</v>
      </c>
      <c r="C1" s="15" t="s">
        <v>236</v>
      </c>
    </row>
    <row r="2" spans="1:3" x14ac:dyDescent="0.25">
      <c r="A2" s="1" t="s">
        <v>87</v>
      </c>
      <c r="B2" s="2" t="s">
        <v>88</v>
      </c>
      <c r="C2" s="17">
        <v>4250</v>
      </c>
    </row>
    <row r="3" spans="1:3" x14ac:dyDescent="0.25">
      <c r="A3" s="1" t="s">
        <v>89</v>
      </c>
      <c r="B3" s="2" t="s">
        <v>90</v>
      </c>
      <c r="C3" s="17">
        <v>850</v>
      </c>
    </row>
    <row r="4" spans="1:3" x14ac:dyDescent="0.25">
      <c r="A4" s="1" t="s">
        <v>91</v>
      </c>
      <c r="B4" s="2" t="s">
        <v>92</v>
      </c>
      <c r="C4" s="17">
        <v>2360</v>
      </c>
    </row>
    <row r="5" spans="1:3" x14ac:dyDescent="0.25">
      <c r="A5" s="1" t="s">
        <v>93</v>
      </c>
      <c r="B5" s="2" t="s">
        <v>94</v>
      </c>
      <c r="C5" s="17">
        <v>3760</v>
      </c>
    </row>
    <row r="6" spans="1:3" x14ac:dyDescent="0.25">
      <c r="A6" s="3" t="s">
        <v>71</v>
      </c>
      <c r="B6" s="4" t="s">
        <v>72</v>
      </c>
      <c r="C6" s="17">
        <v>5825</v>
      </c>
    </row>
    <row r="7" spans="1:3" x14ac:dyDescent="0.25">
      <c r="A7" s="18" t="s">
        <v>10</v>
      </c>
      <c r="B7" s="19" t="s">
        <v>35</v>
      </c>
      <c r="C7" s="17">
        <v>1835</v>
      </c>
    </row>
    <row r="8" spans="1:3" x14ac:dyDescent="0.25">
      <c r="A8" s="18" t="s">
        <v>40</v>
      </c>
      <c r="B8" s="19" t="s">
        <v>43</v>
      </c>
      <c r="C8" s="17">
        <v>2885</v>
      </c>
    </row>
    <row r="9" spans="1:3" x14ac:dyDescent="0.25">
      <c r="A9" s="18" t="s">
        <v>61</v>
      </c>
      <c r="B9" s="2" t="s">
        <v>219</v>
      </c>
      <c r="C9" s="17">
        <v>16230</v>
      </c>
    </row>
    <row r="10" spans="1:3" x14ac:dyDescent="0.25">
      <c r="A10" s="1" t="s">
        <v>38</v>
      </c>
      <c r="B10" s="2" t="s">
        <v>95</v>
      </c>
      <c r="C10" s="17">
        <v>109475</v>
      </c>
    </row>
    <row r="11" spans="1:3" x14ac:dyDescent="0.25">
      <c r="A11" s="3" t="s">
        <v>97</v>
      </c>
      <c r="B11" s="4" t="s">
        <v>98</v>
      </c>
      <c r="C11" s="17">
        <v>132095</v>
      </c>
    </row>
    <row r="12" spans="1:3" x14ac:dyDescent="0.25">
      <c r="A12" s="18" t="s">
        <v>237</v>
      </c>
      <c r="B12" s="19" t="s">
        <v>218</v>
      </c>
      <c r="C12" s="17">
        <v>111415</v>
      </c>
    </row>
    <row r="13" spans="1:3" ht="38.25" x14ac:dyDescent="0.25">
      <c r="A13" s="1" t="s">
        <v>5</v>
      </c>
      <c r="B13" s="2" t="s">
        <v>99</v>
      </c>
      <c r="C13" s="17">
        <v>6265</v>
      </c>
    </row>
    <row r="14" spans="1:3" x14ac:dyDescent="0.25">
      <c r="A14" s="3" t="s">
        <v>52</v>
      </c>
      <c r="B14" s="4" t="s">
        <v>57</v>
      </c>
      <c r="C14" s="17">
        <v>375</v>
      </c>
    </row>
    <row r="15" spans="1:3" x14ac:dyDescent="0.25">
      <c r="A15" s="3" t="s">
        <v>1</v>
      </c>
      <c r="B15" s="4" t="s">
        <v>58</v>
      </c>
      <c r="C15" s="17">
        <v>1860</v>
      </c>
    </row>
    <row r="16" spans="1:3" x14ac:dyDescent="0.25">
      <c r="A16" s="5" t="s">
        <v>100</v>
      </c>
      <c r="B16" s="6"/>
      <c r="C16" s="17">
        <v>12740</v>
      </c>
    </row>
    <row r="17" spans="1:3" ht="51" x14ac:dyDescent="0.25">
      <c r="A17" s="7" t="s">
        <v>2</v>
      </c>
      <c r="B17" s="8" t="s">
        <v>101</v>
      </c>
      <c r="C17" s="17">
        <v>4345</v>
      </c>
    </row>
    <row r="18" spans="1:3" ht="25.5" x14ac:dyDescent="0.25">
      <c r="A18" s="5" t="s">
        <v>255</v>
      </c>
      <c r="B18" s="6" t="s">
        <v>257</v>
      </c>
      <c r="C18" s="17">
        <v>6195</v>
      </c>
    </row>
    <row r="19" spans="1:3" ht="38.25" x14ac:dyDescent="0.25">
      <c r="A19" s="3" t="s">
        <v>54</v>
      </c>
      <c r="B19" s="4" t="s">
        <v>102</v>
      </c>
      <c r="C19" s="17">
        <v>5830</v>
      </c>
    </row>
    <row r="20" spans="1:3" ht="63.75" x14ac:dyDescent="0.25">
      <c r="A20" s="3" t="s">
        <v>103</v>
      </c>
      <c r="B20" s="4" t="s">
        <v>96</v>
      </c>
      <c r="C20" s="17">
        <v>6495</v>
      </c>
    </row>
    <row r="21" spans="1:3" ht="25.5" x14ac:dyDescent="0.25">
      <c r="A21" s="7" t="s">
        <v>254</v>
      </c>
      <c r="B21" s="4" t="s">
        <v>258</v>
      </c>
      <c r="C21" s="17">
        <v>7660</v>
      </c>
    </row>
    <row r="22" spans="1:3" x14ac:dyDescent="0.25">
      <c r="A22" s="3" t="s">
        <v>59</v>
      </c>
      <c r="B22" s="4" t="s">
        <v>60</v>
      </c>
      <c r="C22" s="17">
        <v>10590</v>
      </c>
    </row>
    <row r="23" spans="1:3" ht="25.5" x14ac:dyDescent="0.25">
      <c r="A23" s="3" t="s">
        <v>48</v>
      </c>
      <c r="B23" s="4" t="s">
        <v>104</v>
      </c>
      <c r="C23" s="17">
        <v>1945</v>
      </c>
    </row>
    <row r="24" spans="1:3" ht="25.5" x14ac:dyDescent="0.25">
      <c r="A24" s="9" t="s">
        <v>47</v>
      </c>
      <c r="B24" s="6" t="s">
        <v>105</v>
      </c>
      <c r="C24" s="17">
        <v>1050</v>
      </c>
    </row>
    <row r="25" spans="1:3" x14ac:dyDescent="0.25">
      <c r="A25" s="5" t="s">
        <v>19</v>
      </c>
      <c r="B25" s="6" t="s">
        <v>45</v>
      </c>
      <c r="C25" s="17">
        <v>1140</v>
      </c>
    </row>
    <row r="26" spans="1:3" x14ac:dyDescent="0.25">
      <c r="A26" s="18" t="s">
        <v>20</v>
      </c>
      <c r="B26" s="19" t="s">
        <v>37</v>
      </c>
      <c r="C26" s="17">
        <v>415</v>
      </c>
    </row>
    <row r="27" spans="1:3" x14ac:dyDescent="0.25">
      <c r="A27" s="3" t="s">
        <v>85</v>
      </c>
      <c r="B27" s="4" t="s">
        <v>228</v>
      </c>
      <c r="C27" s="17">
        <v>750</v>
      </c>
    </row>
    <row r="28" spans="1:3" x14ac:dyDescent="0.25">
      <c r="A28" s="18" t="s">
        <v>0</v>
      </c>
      <c r="B28" s="19" t="s">
        <v>106</v>
      </c>
      <c r="C28" s="17">
        <v>255</v>
      </c>
    </row>
    <row r="29" spans="1:3" ht="25.5" x14ac:dyDescent="0.25">
      <c r="A29" s="20" t="s">
        <v>39</v>
      </c>
      <c r="B29" s="2" t="s">
        <v>107</v>
      </c>
      <c r="C29" s="17">
        <v>100</v>
      </c>
    </row>
    <row r="30" spans="1:3" ht="25.5" x14ac:dyDescent="0.25">
      <c r="A30" s="18" t="s">
        <v>9</v>
      </c>
      <c r="B30" s="19" t="s">
        <v>108</v>
      </c>
      <c r="C30" s="17">
        <v>1395</v>
      </c>
    </row>
    <row r="31" spans="1:3" x14ac:dyDescent="0.25">
      <c r="A31" s="18" t="s">
        <v>6</v>
      </c>
      <c r="B31" s="19" t="s">
        <v>7</v>
      </c>
      <c r="C31" s="17">
        <v>995</v>
      </c>
    </row>
    <row r="32" spans="1:3" x14ac:dyDescent="0.25">
      <c r="A32" s="6" t="s">
        <v>53</v>
      </c>
      <c r="B32" s="19" t="s">
        <v>56</v>
      </c>
      <c r="C32" s="17">
        <v>505</v>
      </c>
    </row>
    <row r="33" spans="1:3" x14ac:dyDescent="0.25">
      <c r="A33" s="5" t="s">
        <v>42</v>
      </c>
      <c r="B33" s="6" t="s">
        <v>44</v>
      </c>
      <c r="C33" s="17">
        <v>4625</v>
      </c>
    </row>
    <row r="34" spans="1:3" x14ac:dyDescent="0.25">
      <c r="A34" s="5" t="s">
        <v>109</v>
      </c>
      <c r="B34" s="6" t="s">
        <v>66</v>
      </c>
      <c r="C34" s="17">
        <v>1150</v>
      </c>
    </row>
    <row r="35" spans="1:3" x14ac:dyDescent="0.25">
      <c r="A35" s="18" t="s">
        <v>3</v>
      </c>
      <c r="B35" s="19" t="s">
        <v>110</v>
      </c>
      <c r="C35" s="17">
        <v>710</v>
      </c>
    </row>
    <row r="36" spans="1:3" x14ac:dyDescent="0.25">
      <c r="A36" s="5" t="s">
        <v>49</v>
      </c>
      <c r="B36" s="6" t="s">
        <v>76</v>
      </c>
      <c r="C36" s="17">
        <v>460</v>
      </c>
    </row>
    <row r="37" spans="1:3" x14ac:dyDescent="0.25">
      <c r="A37" s="3" t="s">
        <v>21</v>
      </c>
      <c r="B37" s="4" t="s">
        <v>111</v>
      </c>
      <c r="C37" s="17">
        <v>355</v>
      </c>
    </row>
    <row r="38" spans="1:3" ht="25.5" x14ac:dyDescent="0.25">
      <c r="A38" s="5" t="s">
        <v>112</v>
      </c>
      <c r="B38" s="6" t="s">
        <v>113</v>
      </c>
      <c r="C38" s="17">
        <v>1410</v>
      </c>
    </row>
    <row r="39" spans="1:3" ht="25.5" x14ac:dyDescent="0.25">
      <c r="A39" s="3" t="s">
        <v>86</v>
      </c>
      <c r="B39" s="19" t="s">
        <v>114</v>
      </c>
      <c r="C39" s="17">
        <v>365</v>
      </c>
    </row>
    <row r="40" spans="1:3" x14ac:dyDescent="0.25">
      <c r="A40" s="3" t="s">
        <v>248</v>
      </c>
      <c r="B40" s="4" t="s">
        <v>229</v>
      </c>
      <c r="C40" s="17">
        <v>2990</v>
      </c>
    </row>
    <row r="41" spans="1:3" ht="25.5" x14ac:dyDescent="0.25">
      <c r="A41" s="20" t="s">
        <v>34</v>
      </c>
      <c r="B41" s="21" t="s">
        <v>115</v>
      </c>
      <c r="C41" s="17">
        <v>830</v>
      </c>
    </row>
    <row r="42" spans="1:3" x14ac:dyDescent="0.25">
      <c r="A42" s="18" t="s">
        <v>78</v>
      </c>
      <c r="B42" s="19" t="s">
        <v>79</v>
      </c>
      <c r="C42" s="17">
        <v>255</v>
      </c>
    </row>
    <row r="43" spans="1:3" x14ac:dyDescent="0.25">
      <c r="A43" s="3" t="s">
        <v>116</v>
      </c>
      <c r="B43" s="4" t="s">
        <v>117</v>
      </c>
      <c r="C43" s="17">
        <v>577500</v>
      </c>
    </row>
    <row r="44" spans="1:3" x14ac:dyDescent="0.25">
      <c r="A44" s="18" t="s">
        <v>118</v>
      </c>
      <c r="B44" s="19" t="s">
        <v>119</v>
      </c>
      <c r="C44" s="17">
        <v>1550</v>
      </c>
    </row>
    <row r="45" spans="1:3" x14ac:dyDescent="0.25">
      <c r="A45" s="1" t="s">
        <v>120</v>
      </c>
      <c r="B45" s="2" t="s">
        <v>17</v>
      </c>
      <c r="C45" s="17">
        <v>2205</v>
      </c>
    </row>
    <row r="46" spans="1:3" x14ac:dyDescent="0.25">
      <c r="A46" s="1" t="s">
        <v>73</v>
      </c>
      <c r="B46" s="2" t="s">
        <v>74</v>
      </c>
      <c r="C46" s="17">
        <v>4670</v>
      </c>
    </row>
    <row r="47" spans="1:3" x14ac:dyDescent="0.25">
      <c r="A47" s="1" t="s">
        <v>41</v>
      </c>
      <c r="B47" s="2" t="s">
        <v>55</v>
      </c>
      <c r="C47" s="17">
        <v>435</v>
      </c>
    </row>
    <row r="48" spans="1:3" ht="25.5" x14ac:dyDescent="0.25">
      <c r="A48" s="1" t="s">
        <v>77</v>
      </c>
      <c r="B48" s="2" t="s">
        <v>122</v>
      </c>
      <c r="C48" s="17">
        <v>80</v>
      </c>
    </row>
    <row r="49" spans="1:3" x14ac:dyDescent="0.25">
      <c r="A49" s="1" t="s">
        <v>123</v>
      </c>
      <c r="B49" s="2"/>
      <c r="C49" s="17">
        <v>13600</v>
      </c>
    </row>
    <row r="50" spans="1:3" x14ac:dyDescent="0.25">
      <c r="A50" s="1" t="s">
        <v>50</v>
      </c>
      <c r="B50" s="1" t="s">
        <v>124</v>
      </c>
      <c r="C50" s="17">
        <v>385</v>
      </c>
    </row>
    <row r="51" spans="1:3" x14ac:dyDescent="0.25">
      <c r="A51" s="1" t="s">
        <v>51</v>
      </c>
      <c r="B51" s="2" t="s">
        <v>125</v>
      </c>
      <c r="C51" s="17">
        <v>580</v>
      </c>
    </row>
    <row r="52" spans="1:3" x14ac:dyDescent="0.25">
      <c r="A52" s="5" t="s">
        <v>126</v>
      </c>
      <c r="B52" s="6" t="s">
        <v>67</v>
      </c>
      <c r="C52" s="17">
        <v>1020</v>
      </c>
    </row>
    <row r="53" spans="1:3" ht="25.5" x14ac:dyDescent="0.25">
      <c r="A53" s="3" t="s">
        <v>256</v>
      </c>
      <c r="B53" s="4" t="s">
        <v>259</v>
      </c>
      <c r="C53" s="17">
        <v>5600</v>
      </c>
    </row>
    <row r="54" spans="1:3" ht="38.25" x14ac:dyDescent="0.25">
      <c r="A54" s="3" t="s">
        <v>226</v>
      </c>
      <c r="B54" s="4" t="s">
        <v>227</v>
      </c>
      <c r="C54" s="17">
        <v>4930</v>
      </c>
    </row>
    <row r="55" spans="1:3" x14ac:dyDescent="0.25">
      <c r="A55" s="7" t="s">
        <v>22</v>
      </c>
      <c r="B55" s="8" t="s">
        <v>127</v>
      </c>
      <c r="C55" s="17">
        <v>395</v>
      </c>
    </row>
    <row r="56" spans="1:3" x14ac:dyDescent="0.25">
      <c r="A56" s="3" t="s">
        <v>64</v>
      </c>
      <c r="B56" s="4" t="s">
        <v>65</v>
      </c>
      <c r="C56" s="17">
        <v>450</v>
      </c>
    </row>
    <row r="57" spans="1:3" x14ac:dyDescent="0.25">
      <c r="A57" s="6" t="s">
        <v>11</v>
      </c>
      <c r="B57" s="6" t="s">
        <v>12</v>
      </c>
      <c r="C57" s="17">
        <v>0</v>
      </c>
    </row>
    <row r="58" spans="1:3" x14ac:dyDescent="0.25">
      <c r="A58" s="5" t="s">
        <v>13</v>
      </c>
      <c r="B58" s="6" t="s">
        <v>121</v>
      </c>
      <c r="C58" s="17">
        <v>2205</v>
      </c>
    </row>
    <row r="59" spans="1:3" x14ac:dyDescent="0.25">
      <c r="A59" s="1" t="s">
        <v>14</v>
      </c>
      <c r="B59" s="2" t="s">
        <v>15</v>
      </c>
      <c r="C59" s="17">
        <v>2205</v>
      </c>
    </row>
    <row r="60" spans="1:3" x14ac:dyDescent="0.25">
      <c r="A60" s="1" t="s">
        <v>16</v>
      </c>
      <c r="B60" s="2" t="s">
        <v>17</v>
      </c>
      <c r="C60" s="17">
        <v>3305</v>
      </c>
    </row>
    <row r="61" spans="1:3" x14ac:dyDescent="0.25">
      <c r="A61" s="3" t="s">
        <v>24</v>
      </c>
      <c r="B61" s="4" t="s">
        <v>128</v>
      </c>
      <c r="C61" s="17">
        <v>420</v>
      </c>
    </row>
    <row r="62" spans="1:3" x14ac:dyDescent="0.25">
      <c r="A62" s="9" t="s">
        <v>23</v>
      </c>
      <c r="B62" s="6" t="s">
        <v>129</v>
      </c>
      <c r="C62" s="17">
        <v>510</v>
      </c>
    </row>
    <row r="63" spans="1:3" x14ac:dyDescent="0.25">
      <c r="A63" s="18" t="s">
        <v>68</v>
      </c>
      <c r="B63" s="19" t="s">
        <v>69</v>
      </c>
      <c r="C63" s="17">
        <v>5245</v>
      </c>
    </row>
    <row r="64" spans="1:3" x14ac:dyDescent="0.25">
      <c r="A64" s="18" t="s">
        <v>81</v>
      </c>
      <c r="B64" s="19" t="s">
        <v>83</v>
      </c>
      <c r="C64" s="17">
        <v>7135</v>
      </c>
    </row>
    <row r="65" spans="1:3" x14ac:dyDescent="0.25">
      <c r="A65" s="5" t="s">
        <v>82</v>
      </c>
      <c r="B65" s="6" t="s">
        <v>84</v>
      </c>
      <c r="C65" s="17">
        <v>9760</v>
      </c>
    </row>
    <row r="66" spans="1:3" x14ac:dyDescent="0.25">
      <c r="A66" s="18" t="s">
        <v>261</v>
      </c>
      <c r="B66" s="19" t="s">
        <v>130</v>
      </c>
      <c r="C66" s="17">
        <v>570</v>
      </c>
    </row>
    <row r="67" spans="1:3" x14ac:dyDescent="0.25">
      <c r="A67" s="3" t="s">
        <v>238</v>
      </c>
      <c r="B67" s="4" t="s">
        <v>239</v>
      </c>
      <c r="C67" s="17">
        <v>375</v>
      </c>
    </row>
    <row r="68" spans="1:3" x14ac:dyDescent="0.25">
      <c r="A68" s="3" t="s">
        <v>46</v>
      </c>
      <c r="B68" s="4" t="s">
        <v>131</v>
      </c>
      <c r="C68" s="17">
        <v>3825</v>
      </c>
    </row>
    <row r="69" spans="1:3" x14ac:dyDescent="0.25">
      <c r="A69" s="3" t="s">
        <v>62</v>
      </c>
      <c r="B69" s="4" t="s">
        <v>63</v>
      </c>
      <c r="C69" s="17">
        <v>325</v>
      </c>
    </row>
    <row r="70" spans="1:3" x14ac:dyDescent="0.25">
      <c r="A70" s="20" t="s">
        <v>240</v>
      </c>
      <c r="B70" s="21" t="s">
        <v>241</v>
      </c>
      <c r="C70" s="17">
        <v>125</v>
      </c>
    </row>
    <row r="71" spans="1:3" ht="25.5" x14ac:dyDescent="0.25">
      <c r="A71" s="20" t="s">
        <v>75</v>
      </c>
      <c r="B71" s="21" t="s">
        <v>230</v>
      </c>
      <c r="C71" s="17">
        <v>1870</v>
      </c>
    </row>
    <row r="72" spans="1:3" ht="25.5" x14ac:dyDescent="0.25">
      <c r="A72" s="3" t="s">
        <v>132</v>
      </c>
      <c r="B72" s="4" t="s">
        <v>133</v>
      </c>
      <c r="C72" s="17">
        <v>9210</v>
      </c>
    </row>
    <row r="73" spans="1:3" ht="25.5" x14ac:dyDescent="0.25">
      <c r="A73" s="1" t="s">
        <v>134</v>
      </c>
      <c r="B73" s="2" t="s">
        <v>135</v>
      </c>
      <c r="C73" s="17">
        <v>1395</v>
      </c>
    </row>
    <row r="74" spans="1:3" ht="25.5" x14ac:dyDescent="0.25">
      <c r="A74" s="3" t="s">
        <v>136</v>
      </c>
      <c r="B74" s="4" t="s">
        <v>137</v>
      </c>
      <c r="C74" s="17">
        <v>1235</v>
      </c>
    </row>
    <row r="75" spans="1:3" x14ac:dyDescent="0.25">
      <c r="A75" s="5" t="s">
        <v>138</v>
      </c>
      <c r="B75" s="6" t="s">
        <v>139</v>
      </c>
      <c r="C75" s="17">
        <v>295</v>
      </c>
    </row>
    <row r="76" spans="1:3" x14ac:dyDescent="0.25">
      <c r="A76" s="1" t="s">
        <v>140</v>
      </c>
      <c r="B76" s="2" t="s">
        <v>141</v>
      </c>
      <c r="C76" s="17">
        <v>185</v>
      </c>
    </row>
    <row r="77" spans="1:3" x14ac:dyDescent="0.25">
      <c r="A77" s="1" t="s">
        <v>142</v>
      </c>
      <c r="B77" s="2" t="s">
        <v>143</v>
      </c>
      <c r="C77" s="17">
        <v>125</v>
      </c>
    </row>
    <row r="78" spans="1:3" x14ac:dyDescent="0.25">
      <c r="A78" s="1" t="s">
        <v>144</v>
      </c>
      <c r="B78" s="2" t="s">
        <v>145</v>
      </c>
      <c r="C78" s="17">
        <v>145</v>
      </c>
    </row>
    <row r="79" spans="1:3" x14ac:dyDescent="0.25">
      <c r="A79" s="5" t="s">
        <v>146</v>
      </c>
      <c r="B79" s="6" t="s">
        <v>147</v>
      </c>
      <c r="C79" s="17">
        <v>145</v>
      </c>
    </row>
    <row r="80" spans="1:3" x14ac:dyDescent="0.25">
      <c r="A80" s="5" t="s">
        <v>148</v>
      </c>
      <c r="B80" s="6" t="s">
        <v>149</v>
      </c>
      <c r="C80" s="17">
        <v>200</v>
      </c>
    </row>
    <row r="81" spans="1:3" x14ac:dyDescent="0.25">
      <c r="A81" s="3" t="s">
        <v>150</v>
      </c>
      <c r="B81" s="4" t="s">
        <v>151</v>
      </c>
      <c r="C81" s="17">
        <v>115</v>
      </c>
    </row>
    <row r="82" spans="1:3" x14ac:dyDescent="0.25">
      <c r="A82" s="5" t="s">
        <v>152</v>
      </c>
      <c r="B82" s="21" t="s">
        <v>153</v>
      </c>
      <c r="C82" s="17">
        <v>135</v>
      </c>
    </row>
    <row r="83" spans="1:3" x14ac:dyDescent="0.25">
      <c r="A83" s="1" t="s">
        <v>154</v>
      </c>
      <c r="B83" s="2" t="s">
        <v>155</v>
      </c>
      <c r="C83" s="17">
        <v>135</v>
      </c>
    </row>
    <row r="84" spans="1:3" x14ac:dyDescent="0.25">
      <c r="A84" s="1" t="s">
        <v>156</v>
      </c>
      <c r="B84" s="2" t="s">
        <v>157</v>
      </c>
      <c r="C84" s="17">
        <v>195</v>
      </c>
    </row>
    <row r="85" spans="1:3" x14ac:dyDescent="0.25">
      <c r="A85" s="1" t="s">
        <v>158</v>
      </c>
      <c r="B85" s="2" t="s">
        <v>159</v>
      </c>
      <c r="C85" s="17">
        <v>140</v>
      </c>
    </row>
    <row r="86" spans="1:3" x14ac:dyDescent="0.25">
      <c r="A86" s="1" t="s">
        <v>160</v>
      </c>
      <c r="B86" s="2" t="s">
        <v>161</v>
      </c>
      <c r="C86" s="17">
        <v>100</v>
      </c>
    </row>
    <row r="87" spans="1:3" x14ac:dyDescent="0.25">
      <c r="A87" s="1" t="s">
        <v>162</v>
      </c>
      <c r="B87" s="2" t="s">
        <v>163</v>
      </c>
      <c r="C87" s="17">
        <v>100</v>
      </c>
    </row>
    <row r="88" spans="1:3" x14ac:dyDescent="0.25">
      <c r="A88" s="1" t="s">
        <v>164</v>
      </c>
      <c r="B88" s="2" t="s">
        <v>165</v>
      </c>
      <c r="C88" s="17">
        <v>150</v>
      </c>
    </row>
    <row r="89" spans="1:3" x14ac:dyDescent="0.25">
      <c r="A89" s="1" t="s">
        <v>262</v>
      </c>
      <c r="B89" s="2" t="s">
        <v>166</v>
      </c>
      <c r="C89" s="17">
        <v>327275</v>
      </c>
    </row>
    <row r="90" spans="1:3" ht="38.25" x14ac:dyDescent="0.25">
      <c r="A90" s="1" t="s">
        <v>167</v>
      </c>
      <c r="B90" s="2" t="s">
        <v>168</v>
      </c>
      <c r="C90" s="17">
        <v>2445</v>
      </c>
    </row>
    <row r="91" spans="1:3" x14ac:dyDescent="0.25">
      <c r="A91" s="1" t="s">
        <v>224</v>
      </c>
      <c r="B91" s="2" t="s">
        <v>225</v>
      </c>
      <c r="C91" s="17">
        <v>395</v>
      </c>
    </row>
    <row r="92" spans="1:3" x14ac:dyDescent="0.25">
      <c r="A92" s="1" t="s">
        <v>169</v>
      </c>
      <c r="B92" s="2" t="s">
        <v>170</v>
      </c>
      <c r="C92" s="17">
        <v>5140</v>
      </c>
    </row>
    <row r="93" spans="1:3" x14ac:dyDescent="0.25">
      <c r="A93" s="1" t="s">
        <v>263</v>
      </c>
      <c r="B93" s="2" t="s">
        <v>171</v>
      </c>
      <c r="C93" s="17">
        <v>1775</v>
      </c>
    </row>
    <row r="94" spans="1:3" x14ac:dyDescent="0.25">
      <c r="A94" s="1" t="s">
        <v>172</v>
      </c>
      <c r="B94" s="2" t="s">
        <v>173</v>
      </c>
      <c r="C94" s="17">
        <v>2295</v>
      </c>
    </row>
    <row r="95" spans="1:3" x14ac:dyDescent="0.25">
      <c r="A95" s="1" t="s">
        <v>174</v>
      </c>
      <c r="B95" s="2" t="s">
        <v>175</v>
      </c>
      <c r="C95" s="17">
        <v>2295</v>
      </c>
    </row>
    <row r="96" spans="1:3" x14ac:dyDescent="0.25">
      <c r="A96" s="9" t="s">
        <v>176</v>
      </c>
      <c r="B96" s="6" t="s">
        <v>177</v>
      </c>
      <c r="C96" s="17">
        <v>2295</v>
      </c>
    </row>
    <row r="97" spans="1:3" x14ac:dyDescent="0.25">
      <c r="A97" s="1" t="s">
        <v>178</v>
      </c>
      <c r="B97" s="1" t="s">
        <v>179</v>
      </c>
      <c r="C97" s="17">
        <v>2295</v>
      </c>
    </row>
    <row r="98" spans="1:3" x14ac:dyDescent="0.25">
      <c r="A98" s="3" t="s">
        <v>180</v>
      </c>
      <c r="B98" s="4" t="s">
        <v>181</v>
      </c>
      <c r="C98" s="17">
        <v>2675</v>
      </c>
    </row>
    <row r="99" spans="1:3" x14ac:dyDescent="0.25">
      <c r="A99" s="1" t="s">
        <v>182</v>
      </c>
      <c r="B99" s="2" t="s">
        <v>183</v>
      </c>
      <c r="C99" s="17">
        <v>2675</v>
      </c>
    </row>
    <row r="100" spans="1:3" x14ac:dyDescent="0.25">
      <c r="A100" s="3" t="s">
        <v>242</v>
      </c>
      <c r="B100" s="4" t="s">
        <v>243</v>
      </c>
      <c r="C100" s="17">
        <v>2435</v>
      </c>
    </row>
    <row r="101" spans="1:3" x14ac:dyDescent="0.25">
      <c r="A101" s="3" t="s">
        <v>184</v>
      </c>
      <c r="B101" s="4" t="s">
        <v>185</v>
      </c>
      <c r="C101" s="17">
        <v>685</v>
      </c>
    </row>
    <row r="102" spans="1:3" ht="25.5" x14ac:dyDescent="0.25">
      <c r="A102" s="3" t="s">
        <v>186</v>
      </c>
      <c r="B102" s="4" t="s">
        <v>187</v>
      </c>
      <c r="C102" s="17">
        <v>2145</v>
      </c>
    </row>
    <row r="103" spans="1:3" x14ac:dyDescent="0.25">
      <c r="A103" s="3" t="s">
        <v>188</v>
      </c>
      <c r="B103" s="4" t="s">
        <v>189</v>
      </c>
      <c r="C103" s="17">
        <v>2885</v>
      </c>
    </row>
    <row r="104" spans="1:3" x14ac:dyDescent="0.25">
      <c r="A104" s="3" t="s">
        <v>190</v>
      </c>
      <c r="B104" s="4" t="s">
        <v>191</v>
      </c>
      <c r="C104" s="17">
        <v>3225</v>
      </c>
    </row>
    <row r="105" spans="1:3" x14ac:dyDescent="0.25">
      <c r="A105" s="3" t="s">
        <v>192</v>
      </c>
      <c r="B105" s="4" t="s">
        <v>193</v>
      </c>
      <c r="C105" s="17">
        <v>2185</v>
      </c>
    </row>
    <row r="106" spans="1:3" x14ac:dyDescent="0.25">
      <c r="A106" s="1" t="s">
        <v>194</v>
      </c>
      <c r="B106" s="4" t="s">
        <v>195</v>
      </c>
      <c r="C106" s="17">
        <v>265</v>
      </c>
    </row>
    <row r="107" spans="1:3" x14ac:dyDescent="0.25">
      <c r="A107" s="9" t="s">
        <v>196</v>
      </c>
      <c r="B107" s="6" t="s">
        <v>197</v>
      </c>
      <c r="C107" s="17">
        <v>1560</v>
      </c>
    </row>
    <row r="108" spans="1:3" ht="102" x14ac:dyDescent="0.25">
      <c r="A108" s="3" t="s">
        <v>198</v>
      </c>
      <c r="B108" s="4" t="s">
        <v>199</v>
      </c>
      <c r="C108" s="17">
        <v>8325</v>
      </c>
    </row>
    <row r="109" spans="1:3" ht="51" x14ac:dyDescent="0.25">
      <c r="A109" s="5" t="s">
        <v>200</v>
      </c>
      <c r="B109" s="21" t="s">
        <v>244</v>
      </c>
      <c r="C109" s="17">
        <v>12340</v>
      </c>
    </row>
    <row r="110" spans="1:3" x14ac:dyDescent="0.25">
      <c r="A110" s="3" t="s">
        <v>201</v>
      </c>
      <c r="B110" s="4" t="s">
        <v>202</v>
      </c>
      <c r="C110" s="17">
        <v>1545</v>
      </c>
    </row>
    <row r="111" spans="1:3" ht="89.25" x14ac:dyDescent="0.25">
      <c r="A111" s="3" t="s">
        <v>203</v>
      </c>
      <c r="B111" s="4" t="s">
        <v>204</v>
      </c>
      <c r="C111" s="17">
        <v>8325</v>
      </c>
    </row>
    <row r="112" spans="1:3" ht="51" x14ac:dyDescent="0.25">
      <c r="A112" s="3" t="s">
        <v>205</v>
      </c>
      <c r="B112" s="4" t="s">
        <v>206</v>
      </c>
      <c r="C112" s="17">
        <v>12340</v>
      </c>
    </row>
    <row r="113" spans="1:3" x14ac:dyDescent="0.25">
      <c r="A113" s="3" t="s">
        <v>252</v>
      </c>
      <c r="B113" s="4" t="s">
        <v>249</v>
      </c>
      <c r="C113" s="17">
        <v>3895</v>
      </c>
    </row>
    <row r="114" spans="1:3" ht="25.5" x14ac:dyDescent="0.25">
      <c r="A114" s="5" t="s">
        <v>207</v>
      </c>
      <c r="B114" s="21" t="s">
        <v>208</v>
      </c>
      <c r="C114" s="17">
        <v>2455</v>
      </c>
    </row>
    <row r="115" spans="1:3" ht="25.5" x14ac:dyDescent="0.25">
      <c r="A115" s="1" t="s">
        <v>209</v>
      </c>
      <c r="B115" s="2" t="s">
        <v>107</v>
      </c>
      <c r="C115" s="17">
        <v>0</v>
      </c>
    </row>
    <row r="116" spans="1:3" ht="25.5" x14ac:dyDescent="0.25">
      <c r="A116" s="1" t="s">
        <v>210</v>
      </c>
      <c r="B116" s="2" t="s">
        <v>104</v>
      </c>
      <c r="C116" s="17">
        <v>1945</v>
      </c>
    </row>
    <row r="117" spans="1:3" x14ac:dyDescent="0.25">
      <c r="A117" s="1" t="s">
        <v>211</v>
      </c>
      <c r="B117" s="2" t="s">
        <v>212</v>
      </c>
      <c r="C117" s="17">
        <v>1335</v>
      </c>
    </row>
    <row r="118" spans="1:3" x14ac:dyDescent="0.25">
      <c r="A118" s="1" t="s">
        <v>213</v>
      </c>
      <c r="B118" s="2" t="s">
        <v>214</v>
      </c>
      <c r="C118" s="17">
        <v>920</v>
      </c>
    </row>
    <row r="119" spans="1:3" x14ac:dyDescent="0.25">
      <c r="A119" s="1" t="s">
        <v>220</v>
      </c>
      <c r="B119" s="2" t="s">
        <v>245</v>
      </c>
      <c r="C119" s="17">
        <v>0</v>
      </c>
    </row>
    <row r="120" spans="1:3" x14ac:dyDescent="0.25">
      <c r="A120" s="6" t="s">
        <v>80</v>
      </c>
      <c r="B120" s="6" t="s">
        <v>215</v>
      </c>
      <c r="C120" s="17">
        <v>5250</v>
      </c>
    </row>
    <row r="121" spans="1:3" x14ac:dyDescent="0.25">
      <c r="A121" s="6" t="s">
        <v>216</v>
      </c>
      <c r="B121" s="6" t="s">
        <v>217</v>
      </c>
      <c r="C121" s="17">
        <v>0</v>
      </c>
    </row>
    <row r="122" spans="1:3" x14ac:dyDescent="0.25">
      <c r="A122" s="1" t="s">
        <v>246</v>
      </c>
      <c r="B122" s="2" t="s">
        <v>247</v>
      </c>
      <c r="C122" s="17">
        <v>65</v>
      </c>
    </row>
    <row r="123" spans="1:3" x14ac:dyDescent="0.25">
      <c r="A123" s="31" t="s">
        <v>267</v>
      </c>
      <c r="B123" s="32" t="s">
        <v>266</v>
      </c>
      <c r="C123" s="33">
        <v>660</v>
      </c>
    </row>
    <row r="124" spans="1:3" x14ac:dyDescent="0.25">
      <c r="A124" s="31" t="s">
        <v>270</v>
      </c>
      <c r="B124" s="32" t="s">
        <v>268</v>
      </c>
      <c r="C124" s="33">
        <v>5210</v>
      </c>
    </row>
    <row r="125" spans="1:3" x14ac:dyDescent="0.25">
      <c r="A125" s="6" t="s">
        <v>271</v>
      </c>
      <c r="B125" s="32" t="s">
        <v>269</v>
      </c>
      <c r="C125" s="34">
        <v>6755</v>
      </c>
    </row>
    <row r="126" spans="1:3" x14ac:dyDescent="0.25">
      <c r="A126" s="6" t="s">
        <v>272</v>
      </c>
      <c r="B126" s="6" t="s">
        <v>273</v>
      </c>
      <c r="C126" s="34">
        <v>850</v>
      </c>
    </row>
    <row r="127" spans="1:3" x14ac:dyDescent="0.25">
      <c r="A127" s="31" t="s">
        <v>284</v>
      </c>
      <c r="B127" s="32" t="s">
        <v>280</v>
      </c>
      <c r="C127" s="33">
        <v>3000</v>
      </c>
    </row>
    <row r="128" spans="1:3" x14ac:dyDescent="0.25">
      <c r="A128" s="5" t="s">
        <v>283</v>
      </c>
      <c r="B128" s="6" t="s">
        <v>279</v>
      </c>
      <c r="C128" s="33">
        <v>3000</v>
      </c>
    </row>
    <row r="129" spans="1:3" ht="38.25" x14ac:dyDescent="0.25">
      <c r="A129" s="9" t="s">
        <v>286</v>
      </c>
      <c r="B129" s="32" t="s">
        <v>287</v>
      </c>
      <c r="C129" s="34">
        <v>3400</v>
      </c>
    </row>
    <row r="130" spans="1:3" ht="38.25" x14ac:dyDescent="0.25">
      <c r="A130" s="31" t="s">
        <v>285</v>
      </c>
      <c r="B130" s="32" t="s">
        <v>288</v>
      </c>
      <c r="C130" s="34">
        <v>3400</v>
      </c>
    </row>
    <row r="131" spans="1:3" x14ac:dyDescent="0.25">
      <c r="A131" s="31" t="s">
        <v>278</v>
      </c>
      <c r="B131" s="32" t="s">
        <v>277</v>
      </c>
      <c r="C131" s="33">
        <v>190</v>
      </c>
    </row>
    <row r="132" spans="1:3" x14ac:dyDescent="0.25">
      <c r="A132" s="31" t="s">
        <v>289</v>
      </c>
      <c r="B132" s="31" t="s">
        <v>290</v>
      </c>
      <c r="C132" s="37">
        <v>100</v>
      </c>
    </row>
    <row r="133" spans="1:3" x14ac:dyDescent="0.25">
      <c r="A133" s="35" t="s">
        <v>275</v>
      </c>
      <c r="B133" s="36" t="s">
        <v>276</v>
      </c>
      <c r="C133" s="37">
        <v>-5600</v>
      </c>
    </row>
    <row r="134" spans="1:3" ht="38.25" x14ac:dyDescent="0.25">
      <c r="A134" s="31" t="s">
        <v>291</v>
      </c>
      <c r="B134" s="32" t="s">
        <v>292</v>
      </c>
      <c r="C134" s="33">
        <v>6000</v>
      </c>
    </row>
    <row r="135" spans="1:3" s="10" customFormat="1" x14ac:dyDescent="0.25">
      <c r="A135" s="35" t="s">
        <v>294</v>
      </c>
      <c r="B135" s="36" t="s">
        <v>293</v>
      </c>
      <c r="C135" s="37">
        <v>1798.93</v>
      </c>
    </row>
    <row r="136" spans="1:3" s="10" customFormat="1" x14ac:dyDescent="0.25">
      <c r="A136" s="73" t="s">
        <v>295</v>
      </c>
      <c r="B136" s="74" t="s">
        <v>281</v>
      </c>
      <c r="C136" s="75">
        <v>0</v>
      </c>
    </row>
    <row r="137" spans="1:3" x14ac:dyDescent="0.25">
      <c r="A137" s="76" t="s">
        <v>296</v>
      </c>
      <c r="B137" s="77" t="s">
        <v>282</v>
      </c>
      <c r="C137" s="78">
        <v>500</v>
      </c>
    </row>
    <row r="138" spans="1:3" ht="25.5" x14ac:dyDescent="0.25">
      <c r="A138" s="76" t="s">
        <v>335</v>
      </c>
      <c r="B138" s="77" t="s">
        <v>334</v>
      </c>
      <c r="C138" s="78">
        <v>1717</v>
      </c>
    </row>
    <row r="139" spans="1:3" ht="25.5" x14ac:dyDescent="0.25">
      <c r="A139" s="76" t="s">
        <v>336</v>
      </c>
      <c r="B139" s="77" t="s">
        <v>337</v>
      </c>
      <c r="C139" s="78">
        <v>5450</v>
      </c>
    </row>
    <row r="140" spans="1:3" ht="25.5" x14ac:dyDescent="0.25">
      <c r="A140" s="12" t="s">
        <v>346</v>
      </c>
      <c r="B140" s="13" t="s">
        <v>345</v>
      </c>
      <c r="C140" s="14">
        <v>1000</v>
      </c>
    </row>
  </sheetData>
  <autoFilter ref="A1:A13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GT4 BUILD FORM</vt:lpstr>
      <vt:lpstr>Part_Options</vt:lpstr>
    </vt:vector>
  </TitlesOfParts>
  <Company>Prodrive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Vantage GT4 Car Build Form</dc:title>
  <dc:creator>James Walters</dc:creator>
  <cp:lastModifiedBy>Julian Clayton</cp:lastModifiedBy>
  <cp:lastPrinted>2015-10-02T09:05:38Z</cp:lastPrinted>
  <dcterms:created xsi:type="dcterms:W3CDTF">2012-11-16T14:45:46Z</dcterms:created>
  <dcterms:modified xsi:type="dcterms:W3CDTF">2015-11-26T15:14:18Z</dcterms:modified>
</cp:coreProperties>
</file>